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840" windowWidth="15135" windowHeight="9555" tabRatio="924" firstSheet="5" activeTab="17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<sst xmlns="http://schemas.openxmlformats.org/spreadsheetml/2006/main" count="460" uniqueCount="304">
  <si>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</si>
  <si>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</si>
  <si>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</si>
  <si>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</si>
  <si>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</si>
  <si>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</si>
  <si>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</si>
  <si>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</si>
  <si>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</si>
  <si>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</si>
  <si>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</si>
  <si>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</si>
  <si>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</si>
  <si>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</si>
  <si>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</si>
  <si>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</si>
  <si>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</si>
  <si>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</si>
  <si>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</si>
  <si>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</si>
  <si>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</si>
  <si>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</si>
  <si>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</si>
  <si>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</si>
  <si>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</si>
  <si>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</si>
  <si>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</si>
  <si>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</si>
  <si>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</si>
  <si>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</si>
  <si>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</si>
  <si>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</si>
  <si>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</si>
  <si>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</si>
  <si>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</si>
  <si>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</si>
  <si>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</si>
  <si>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</si>
  <si>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</si>
  <si>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</si>
  <si>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</si>
  <si>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</si>
  <si>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</si>
  <si>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</si>
  <si>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</si>
  <si>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</si>
  <si>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</si>
  <si>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</si>
  <si>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</si>
  <si>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</si>
  <si>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</si>
  <si>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</si>
  <si>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</si>
  <si>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</si>
  <si>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</si>
  <si>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</si>
  <si>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</si>
  <si>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</si>
  <si>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</si>
  <si>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</si>
  <si>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</si>
  <si>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</si>
  <si>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</si>
  <si>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</si>
  <si>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</si>
  <si>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</si>
  <si>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</si>
  <si>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</si>
  <si>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</si>
  <si>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</si>
  <si>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</si>
  <si>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</si>
  <si>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</si>
  <si>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</si>
  <si>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</si>
  <si>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</si>
  <si>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</si>
  <si>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</si>
  <si>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</si>
  <si>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</si>
  <si>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</si>
  <si>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</si>
  <si>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</si>
  <si>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</si>
  <si>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</si>
  <si>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</si>
  <si>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</si>
  <si>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</si>
  <si>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</si>
  <si>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</si>
  <si>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</si>
  <si>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</si>
  <si>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</si>
  <si>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</si>
  <si>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</si>
  <si>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</si>
  <si>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</si>
  <si>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</si>
  <si>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</si>
  <si>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</si>
  <si>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</si>
  <si>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</si>
  <si>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</si>
  <si>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</si>
  <si>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</si>
  <si>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</si>
  <si>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</si>
  <si>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</si>
  <si>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</si>
  <si>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</si>
  <si>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</si>
  <si>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</si>
  <si>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</si>
  <si>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</si>
  <si>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</si>
  <si>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</si>
  <si>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</si>
  <si>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</si>
  <si>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</si>
  <si>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</si>
  <si>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</si>
  <si>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</si>
  <si>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</si>
  <si>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</si>
  <si>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</si>
  <si>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</si>
  <si>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</si>
  <si>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</si>
  <si>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</si>
  <si>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</si>
  <si>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</si>
  <si>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</si>
  <si>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</si>
  <si>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</si>
  <si>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</si>
  <si>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</si>
  <si>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</si>
  <si>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</si>
  <si>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</si>
  <si>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</si>
  <si>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</si>
  <si>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</si>
  <si>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</si>
  <si>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</si>
  <si>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</si>
  <si>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</si>
  <si>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</si>
  <si>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</si>
  <si>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</si>
  <si>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</si>
  <si>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</si>
  <si>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</si>
  <si>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</si>
  <si>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</si>
  <si>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</si>
  <si>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</si>
  <si>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</si>
  <si>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</si>
  <si>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</si>
  <si>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</si>
  <si>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</si>
  <si>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</si>
  <si>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</si>
  <si>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</si>
  <si>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</si>
  <si>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</si>
  <si>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</si>
  <si>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</si>
  <si>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</si>
  <si>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</si>
  <si>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</si>
  <si>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</si>
  <si>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</si>
  <si>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</si>
  <si>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</si>
  <si>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</si>
  <si>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</si>
  <si>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</si>
  <si>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</si>
  <si>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</si>
  <si>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</si>
  <si>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</si>
  <si>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</si>
  <si>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</si>
  <si>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</si>
  <si>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</si>
  <si>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</si>
  <si>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</si>
  <si>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</si>
  <si>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</si>
  <si>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</si>
  <si>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</si>
  <si>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</si>
  <si>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</si>
  <si>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</si>
  <si>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</si>
  <si>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</si>
  <si>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</si>
  <si>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</si>
  <si>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</si>
  <si>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</si>
  <si>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</si>
  <si>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</si>
  <si>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</si>
  <si>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</si>
  <si>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</si>
  <si>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</si>
  <si>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</si>
  <si>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</si>
  <si>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</si>
  <si>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</si>
  <si>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</si>
  <si>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</si>
  <si>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</si>
  <si>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</si>
  <si>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</si>
  <si>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</si>
  <si>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</si>
  <si>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</si>
  <si>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</si>
  <si>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</si>
  <si>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</si>
  <si>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</si>
  <si>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</si>
  <si>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</si>
  <si>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</si>
  <si>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</si>
  <si>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</si>
  <si>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</si>
  <si>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</si>
  <si>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</si>
  <si>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</si>
  <si>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</si>
  <si>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</si>
  <si>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</si>
  <si>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</si>
  <si>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</si>
  <si>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</si>
  <si>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</si>
  <si>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</si>
  <si>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</si>
  <si>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</si>
  <si>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</si>
  <si>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</si>
  <si>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</si>
  <si>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</si>
  <si>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</si>
  <si>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</si>
  <si>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</si>
  <si>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</si>
  <si>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</si>
  <si>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</si>
  <si>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</si>
  <si>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</si>
  <si>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</si>
  <si>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</si>
  <si>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</si>
  <si>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</si>
  <si>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</si>
  <si>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</si>
  <si>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</si>
  <si>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</si>
  <si>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</si>
  <si>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</si>
  <si>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</si>
  <si>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</si>
  <si>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</si>
  <si>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</si>
  <si>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</si>
  <si>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</si>
  <si>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</si>
  <si>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</si>
  <si>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</si>
  <si>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</si>
  <si>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</si>
  <si>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</si>
  <si>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</si>
  <si>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</si>
  <si>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</si>
  <si>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</si>
  <si>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</si>
  <si>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</si>
  <si>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</si>
  <si>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</si>
  <si>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</si>
  <si>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</si>
  <si>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</si>
  <si>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</si>
  <si>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</si>
  <si>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</si>
  <si>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</si>
  <si>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</si>
  <si>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</si>
  <si>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</si>
  <si>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</si>
  <si>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</si>
  <si>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</si>
  <si>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</si>
  <si>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</si>
  <si>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</si>
  <si>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</si>
  <si>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</si>
  <si>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</si>
  <si>
    <t>10. Stopa dyskonta (5,91%)/czynnik dyskontujący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</si>
</sst>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4" fillId="34" borderId="21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31" fillId="33" borderId="0" xfId="0" applyFont="1" applyFill="1" applyAlignment="1">
      <alignment wrapText="1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3" fillId="34" borderId="36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0" xfId="0" applyFont="1" applyFill="1" applyBorder="1" applyAlignment="1">
      <alignment horizontal="center" vertical="top"/>
    </xf>
    <xf numFmtId="0" fontId="26" fillId="34" borderId="11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34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" vertical="top" wrapText="1"/>
    </xf>
    <xf numFmtId="0" fontId="26" fillId="34" borderId="37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8" fillId="34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0" xfId="0" applyNumberFormat="1" applyFont="1" applyFill="1" applyBorder="1" applyAlignment="1">
      <alignment horizontal="right"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0" fontId="0" fillId="34" borderId="20" xfId="0" applyFill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7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37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horizontal="center" wrapText="1"/>
    </xf>
    <xf numFmtId="1" fontId="2" fillId="34" borderId="17" xfId="0" applyNumberFormat="1" applyFont="1" applyFill="1" applyBorder="1" applyAlignment="1">
      <alignment horizontal="center" wrapText="1"/>
    </xf>
    <xf numFmtId="1" fontId="2" fillId="34" borderId="21" xfId="0" applyNumberFormat="1" applyFont="1" applyFill="1" applyBorder="1" applyAlignment="1">
      <alignment horizontal="center" wrapText="1"/>
    </xf>
    <xf numFmtId="1" fontId="2" fillId="34" borderId="20" xfId="0" applyNumberFormat="1" applyFont="1" applyFill="1" applyBorder="1" applyAlignment="1">
      <alignment horizontal="center" wrapText="1"/>
    </xf>
    <xf numFmtId="1" fontId="2" fillId="34" borderId="19" xfId="0" applyNumberFormat="1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view="pageBreakPreview" zoomScaleSheetLayoutView="100" zoomScalePageLayoutView="0" workbookViewId="0" topLeftCell="A4">
      <selection activeCell="B22" sqref="B22:R26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1"/>
      <c r="L3" s="211"/>
      <c r="M3" s="211"/>
      <c r="N3" s="211"/>
      <c r="O3" s="225" t="s">
        <v>292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295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8"/>
      <c r="D33" s="209"/>
      <c r="E33" s="209"/>
      <c r="F33" s="209"/>
      <c r="G33" s="209"/>
      <c r="H33" s="209"/>
      <c r="I33" s="209"/>
      <c r="J33" s="209"/>
      <c r="K33" s="210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279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280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&amp;LPROW_413_312/11/01/EPO&amp;RStrona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2" t="s">
        <v>186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6"/>
      <c r="O2" s="124"/>
    </row>
    <row r="3" spans="1:15" ht="16.5" customHeight="1">
      <c r="A3" s="109"/>
      <c r="B3" s="532" t="s">
        <v>225</v>
      </c>
      <c r="C3" s="533"/>
      <c r="D3" s="533"/>
      <c r="E3" s="533"/>
      <c r="F3" s="533"/>
      <c r="G3" s="533"/>
      <c r="H3" s="534"/>
      <c r="I3" s="613" t="s">
        <v>187</v>
      </c>
      <c r="J3" s="602"/>
      <c r="K3" s="603"/>
      <c r="L3" s="613" t="s">
        <v>188</v>
      </c>
      <c r="M3" s="535"/>
      <c r="N3" s="536"/>
      <c r="O3" s="109"/>
    </row>
    <row r="4" spans="1:15" ht="12.75">
      <c r="A4" s="109"/>
      <c r="B4" s="547" t="s">
        <v>229</v>
      </c>
      <c r="C4" s="525"/>
      <c r="D4" s="525"/>
      <c r="E4" s="525"/>
      <c r="F4" s="525"/>
      <c r="G4" s="525"/>
      <c r="H4" s="505"/>
      <c r="I4" s="614">
        <f>'Sekcja C7.2 i C7.3'!K11</f>
        <v>0</v>
      </c>
      <c r="J4" s="615"/>
      <c r="K4" s="616"/>
      <c r="L4" s="607">
        <f>IF(I11&gt;0,I4/$I$11,0)</f>
        <v>0</v>
      </c>
      <c r="M4" s="608"/>
      <c r="N4" s="609"/>
      <c r="O4" s="109"/>
    </row>
    <row r="5" spans="1:15" ht="24" customHeight="1">
      <c r="A5" s="109"/>
      <c r="B5" s="620"/>
      <c r="C5" s="621"/>
      <c r="D5" s="621"/>
      <c r="E5" s="621"/>
      <c r="F5" s="621"/>
      <c r="G5" s="621"/>
      <c r="H5" s="563"/>
      <c r="I5" s="617"/>
      <c r="J5" s="618"/>
      <c r="K5" s="619"/>
      <c r="L5" s="610"/>
      <c r="M5" s="611"/>
      <c r="N5" s="612"/>
      <c r="O5" s="109"/>
    </row>
    <row r="6" spans="1:15" ht="34.5" customHeight="1">
      <c r="A6" s="109"/>
      <c r="B6" s="547" t="s">
        <v>126</v>
      </c>
      <c r="C6" s="525"/>
      <c r="D6" s="525"/>
      <c r="E6" s="525"/>
      <c r="F6" s="525"/>
      <c r="G6" s="525"/>
      <c r="H6" s="587"/>
      <c r="I6" s="592"/>
      <c r="J6" s="593"/>
      <c r="K6" s="594"/>
      <c r="L6" s="589"/>
      <c r="M6" s="590"/>
      <c r="N6" s="591"/>
      <c r="O6" s="109"/>
    </row>
    <row r="7" spans="1:15" ht="32.25" customHeight="1">
      <c r="A7" s="109"/>
      <c r="B7" s="81"/>
      <c r="C7" s="576" t="s">
        <v>124</v>
      </c>
      <c r="D7" s="577"/>
      <c r="E7" s="577"/>
      <c r="F7" s="577"/>
      <c r="G7" s="300"/>
      <c r="H7" s="588"/>
      <c r="I7" s="584">
        <v>0</v>
      </c>
      <c r="J7" s="595"/>
      <c r="K7" s="596"/>
      <c r="L7" s="578">
        <f>IF(I11&gt;0,I7/$I$11,0)</f>
        <v>0</v>
      </c>
      <c r="M7" s="579"/>
      <c r="N7" s="580"/>
      <c r="O7" s="109"/>
    </row>
    <row r="8" spans="1:15" ht="29.25" customHeight="1">
      <c r="A8" s="109"/>
      <c r="B8" s="81"/>
      <c r="C8" s="581" t="s">
        <v>266</v>
      </c>
      <c r="D8" s="582"/>
      <c r="E8" s="582"/>
      <c r="F8" s="582"/>
      <c r="G8" s="583"/>
      <c r="H8" s="574"/>
      <c r="I8" s="584">
        <v>0</v>
      </c>
      <c r="J8" s="585"/>
      <c r="K8" s="586"/>
      <c r="L8" s="578">
        <f>IF(I11&gt;0,I8/$I$11,0)</f>
        <v>0</v>
      </c>
      <c r="M8" s="579"/>
      <c r="N8" s="580"/>
      <c r="O8" s="109"/>
    </row>
    <row r="9" spans="1:15" ht="55.5" customHeight="1">
      <c r="A9" s="109"/>
      <c r="B9" s="81"/>
      <c r="C9" s="581" t="s">
        <v>267</v>
      </c>
      <c r="D9" s="582"/>
      <c r="E9" s="582"/>
      <c r="F9" s="582"/>
      <c r="G9" s="583"/>
      <c r="H9" s="575"/>
      <c r="I9" s="584">
        <v>0</v>
      </c>
      <c r="J9" s="585"/>
      <c r="K9" s="586"/>
      <c r="L9" s="578">
        <f>IF(I11&gt;0,I9/$I$11,0)</f>
        <v>0</v>
      </c>
      <c r="M9" s="579"/>
      <c r="N9" s="580"/>
      <c r="O9" s="109"/>
    </row>
    <row r="10" spans="1:15" ht="32.25" customHeight="1">
      <c r="A10" s="109"/>
      <c r="B10" s="597" t="s">
        <v>125</v>
      </c>
      <c r="C10" s="373"/>
      <c r="D10" s="373"/>
      <c r="E10" s="373"/>
      <c r="F10" s="373"/>
      <c r="G10" s="373"/>
      <c r="H10" s="65"/>
      <c r="I10" s="604">
        <f>'Sekcja C7.2 i C7.3'!N31</f>
        <v>0</v>
      </c>
      <c r="J10" s="605"/>
      <c r="K10" s="606"/>
      <c r="L10" s="578">
        <f>IF(I11&gt;0,I10/$I$11,0)</f>
        <v>0</v>
      </c>
      <c r="M10" s="579"/>
      <c r="N10" s="580"/>
      <c r="O10" s="109"/>
    </row>
    <row r="11" spans="1:15" ht="35.25" customHeight="1">
      <c r="A11" s="109"/>
      <c r="B11" s="522" t="s">
        <v>8</v>
      </c>
      <c r="C11" s="523"/>
      <c r="D11" s="523"/>
      <c r="E11" s="523"/>
      <c r="F11" s="523"/>
      <c r="G11" s="523"/>
      <c r="H11" s="534"/>
      <c r="I11" s="598">
        <f>SUM(I4:K10)</f>
        <v>0</v>
      </c>
      <c r="J11" s="599"/>
      <c r="K11" s="600"/>
      <c r="L11" s="601">
        <v>1</v>
      </c>
      <c r="M11" s="602"/>
      <c r="N11" s="603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&amp;LPROW_413_312/11/01/EPO&amp;RStrona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4">
      <selection activeCell="O34" sqref="O34:P3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57" t="s">
        <v>196</v>
      </c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297"/>
      <c r="R3" s="298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59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303"/>
      <c r="R4" s="304"/>
      <c r="S4" s="108"/>
    </row>
    <row r="5" spans="1:19" ht="12.75" customHeight="1">
      <c r="A5" s="126"/>
      <c r="B5" s="645" t="s">
        <v>0</v>
      </c>
      <c r="C5" s="663" t="s">
        <v>67</v>
      </c>
      <c r="D5" s="664"/>
      <c r="E5" s="664"/>
      <c r="F5" s="664"/>
      <c r="G5" s="665"/>
      <c r="H5" s="666"/>
      <c r="I5" s="652" t="s">
        <v>68</v>
      </c>
      <c r="J5" s="652" t="s">
        <v>65</v>
      </c>
      <c r="K5" s="652" t="s">
        <v>66</v>
      </c>
      <c r="L5" s="663" t="s">
        <v>69</v>
      </c>
      <c r="M5" s="664"/>
      <c r="N5" s="664"/>
      <c r="O5" s="664"/>
      <c r="P5" s="664"/>
      <c r="Q5" s="664"/>
      <c r="R5" s="675"/>
      <c r="S5" s="108"/>
    </row>
    <row r="6" spans="1:19" ht="12.75">
      <c r="A6" s="126"/>
      <c r="B6" s="646"/>
      <c r="C6" s="667"/>
      <c r="D6" s="668"/>
      <c r="E6" s="668"/>
      <c r="F6" s="668"/>
      <c r="G6" s="669"/>
      <c r="H6" s="670"/>
      <c r="I6" s="653"/>
      <c r="J6" s="653"/>
      <c r="K6" s="653"/>
      <c r="L6" s="671"/>
      <c r="M6" s="672"/>
      <c r="N6" s="672"/>
      <c r="O6" s="672"/>
      <c r="P6" s="672"/>
      <c r="Q6" s="672"/>
      <c r="R6" s="676"/>
      <c r="S6" s="108"/>
    </row>
    <row r="7" spans="1:19" ht="12.75" customHeight="1">
      <c r="A7" s="126"/>
      <c r="B7" s="646"/>
      <c r="C7" s="667"/>
      <c r="D7" s="668"/>
      <c r="E7" s="668"/>
      <c r="F7" s="668"/>
      <c r="G7" s="669"/>
      <c r="H7" s="670"/>
      <c r="I7" s="653"/>
      <c r="J7" s="653"/>
      <c r="K7" s="653"/>
      <c r="L7" s="679" t="s">
        <v>64</v>
      </c>
      <c r="M7" s="679" t="s">
        <v>55</v>
      </c>
      <c r="N7" s="648">
        <f>'Sekcja C5'!X5</f>
        <v>2013</v>
      </c>
      <c r="O7" s="648">
        <f>'Sekcja C5'!Y5</f>
        <v>2014</v>
      </c>
      <c r="P7" s="648">
        <f>'Sekcja C5'!Z5</f>
        <v>2015</v>
      </c>
      <c r="Q7" s="648">
        <f>'Sekcja C5'!AA5</f>
        <v>2016</v>
      </c>
      <c r="R7" s="648">
        <f>'Sekcja C5'!AB5</f>
        <v>2017</v>
      </c>
      <c r="S7" s="108"/>
    </row>
    <row r="8" spans="1:19" ht="32.25" customHeight="1">
      <c r="A8" s="126"/>
      <c r="B8" s="647"/>
      <c r="C8" s="671"/>
      <c r="D8" s="672"/>
      <c r="E8" s="672"/>
      <c r="F8" s="672"/>
      <c r="G8" s="673"/>
      <c r="H8" s="674"/>
      <c r="I8" s="654"/>
      <c r="J8" s="654"/>
      <c r="K8" s="654"/>
      <c r="L8" s="680"/>
      <c r="M8" s="680"/>
      <c r="N8" s="649"/>
      <c r="O8" s="649"/>
      <c r="P8" s="649"/>
      <c r="Q8" s="649"/>
      <c r="R8" s="649"/>
      <c r="S8" s="108"/>
    </row>
    <row r="9" spans="1:19" ht="15" customHeight="1">
      <c r="A9" s="126"/>
      <c r="B9" s="62">
        <v>1</v>
      </c>
      <c r="C9" s="624"/>
      <c r="D9" s="625"/>
      <c r="E9" s="625"/>
      <c r="F9" s="625"/>
      <c r="G9" s="625"/>
      <c r="H9" s="626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24"/>
      <c r="D10" s="625"/>
      <c r="E10" s="625"/>
      <c r="F10" s="625"/>
      <c r="G10" s="625"/>
      <c r="H10" s="626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77" t="s">
        <v>8</v>
      </c>
      <c r="J11" s="678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1" t="s">
        <v>57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373"/>
      <c r="R12" s="374"/>
      <c r="S12" s="108"/>
    </row>
    <row r="13" spans="1:19" ht="12.75">
      <c r="A13" s="126"/>
      <c r="B13" s="645" t="s">
        <v>0</v>
      </c>
      <c r="C13" s="627" t="s">
        <v>64</v>
      </c>
      <c r="D13" s="628"/>
      <c r="E13" s="628"/>
      <c r="F13" s="629"/>
      <c r="G13" s="627" t="s">
        <v>55</v>
      </c>
      <c r="H13" s="629"/>
      <c r="I13" s="627" t="s">
        <v>56</v>
      </c>
      <c r="J13" s="629"/>
      <c r="K13" s="627" t="str">
        <f>+I13</f>
        <v>Rok</v>
      </c>
      <c r="L13" s="629"/>
      <c r="M13" s="627" t="str">
        <f>+K13</f>
        <v>Rok</v>
      </c>
      <c r="N13" s="629"/>
      <c r="O13" s="627" t="str">
        <f>+M13</f>
        <v>Rok</v>
      </c>
      <c r="P13" s="629"/>
      <c r="Q13" s="627" t="str">
        <f>+O13</f>
        <v>Rok</v>
      </c>
      <c r="R13" s="629"/>
      <c r="S13" s="108"/>
    </row>
    <row r="14" spans="1:19" ht="12.75">
      <c r="A14" s="126"/>
      <c r="B14" s="646"/>
      <c r="C14" s="630"/>
      <c r="D14" s="631"/>
      <c r="E14" s="631"/>
      <c r="F14" s="632"/>
      <c r="G14" s="630"/>
      <c r="H14" s="632"/>
      <c r="I14" s="655">
        <f>N7</f>
        <v>2013</v>
      </c>
      <c r="J14" s="656"/>
      <c r="K14" s="655">
        <f>O7</f>
        <v>2014</v>
      </c>
      <c r="L14" s="656"/>
      <c r="M14" s="681">
        <f>P7</f>
        <v>2015</v>
      </c>
      <c r="N14" s="682"/>
      <c r="O14" s="655">
        <f>Q7</f>
        <v>2016</v>
      </c>
      <c r="P14" s="656"/>
      <c r="Q14" s="655">
        <f>R7</f>
        <v>2017</v>
      </c>
      <c r="R14" s="656"/>
      <c r="S14" s="108"/>
    </row>
    <row r="15" spans="1:19" ht="12.75">
      <c r="A15" s="126"/>
      <c r="B15" s="647"/>
      <c r="C15" s="707" t="s">
        <v>58</v>
      </c>
      <c r="D15" s="708"/>
      <c r="E15" s="707" t="s">
        <v>59</v>
      </c>
      <c r="F15" s="708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33"/>
      <c r="D16" s="711"/>
      <c r="E16" s="635"/>
      <c r="F16" s="634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33"/>
      <c r="D17" s="634"/>
      <c r="E17" s="635"/>
      <c r="F17" s="634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50">
        <f>SUM(C16:C17)</f>
        <v>0</v>
      </c>
      <c r="D18" s="651"/>
      <c r="E18" s="650">
        <f>SUM(E16:E17)</f>
        <v>0</v>
      </c>
      <c r="F18" s="651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57" t="s">
        <v>206</v>
      </c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709"/>
      <c r="Q23" s="108"/>
      <c r="R23" s="108"/>
      <c r="S23" s="108"/>
    </row>
    <row r="24" spans="1:19" ht="12.75">
      <c r="A24" s="126"/>
      <c r="B24" s="659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710"/>
      <c r="Q24" s="108"/>
      <c r="R24" s="108"/>
      <c r="S24" s="108"/>
    </row>
    <row r="25" spans="1:19" ht="12.75" customHeight="1">
      <c r="A25" s="126"/>
      <c r="B25" s="645" t="s">
        <v>0</v>
      </c>
      <c r="C25" s="639" t="s">
        <v>60</v>
      </c>
      <c r="D25" s="640"/>
      <c r="E25" s="640"/>
      <c r="F25" s="693"/>
      <c r="G25" s="639" t="s">
        <v>61</v>
      </c>
      <c r="H25" s="640"/>
      <c r="I25" s="640"/>
      <c r="J25" s="640"/>
      <c r="K25" s="640"/>
      <c r="L25" s="639" t="s">
        <v>62</v>
      </c>
      <c r="M25" s="693"/>
      <c r="N25" s="639" t="s">
        <v>63</v>
      </c>
      <c r="O25" s="640"/>
      <c r="P25" s="693"/>
      <c r="Q25" s="108"/>
      <c r="R25" s="108"/>
      <c r="S25" s="108"/>
    </row>
    <row r="26" spans="1:19" ht="12.75">
      <c r="A26" s="126"/>
      <c r="B26" s="646"/>
      <c r="C26" s="641"/>
      <c r="D26" s="642"/>
      <c r="E26" s="642"/>
      <c r="F26" s="694"/>
      <c r="G26" s="641"/>
      <c r="H26" s="642"/>
      <c r="I26" s="642"/>
      <c r="J26" s="642"/>
      <c r="K26" s="642"/>
      <c r="L26" s="641"/>
      <c r="M26" s="694"/>
      <c r="N26" s="641"/>
      <c r="O26" s="642"/>
      <c r="P26" s="694"/>
      <c r="Q26" s="108"/>
      <c r="R26" s="108"/>
      <c r="S26" s="108"/>
    </row>
    <row r="27" spans="1:19" ht="12.75">
      <c r="A27" s="126"/>
      <c r="B27" s="646"/>
      <c r="C27" s="641"/>
      <c r="D27" s="642"/>
      <c r="E27" s="642"/>
      <c r="F27" s="694"/>
      <c r="G27" s="641"/>
      <c r="H27" s="642"/>
      <c r="I27" s="642"/>
      <c r="J27" s="642"/>
      <c r="K27" s="642"/>
      <c r="L27" s="641"/>
      <c r="M27" s="694"/>
      <c r="N27" s="641"/>
      <c r="O27" s="642"/>
      <c r="P27" s="694"/>
      <c r="Q27" s="108"/>
      <c r="R27" s="108"/>
      <c r="S27" s="108"/>
    </row>
    <row r="28" spans="1:19" ht="12.75">
      <c r="A28" s="126"/>
      <c r="B28" s="647"/>
      <c r="C28" s="643"/>
      <c r="D28" s="644"/>
      <c r="E28" s="644"/>
      <c r="F28" s="695"/>
      <c r="G28" s="643"/>
      <c r="H28" s="644"/>
      <c r="I28" s="644"/>
      <c r="J28" s="644"/>
      <c r="K28" s="644"/>
      <c r="L28" s="643"/>
      <c r="M28" s="695"/>
      <c r="N28" s="643"/>
      <c r="O28" s="644"/>
      <c r="P28" s="695"/>
      <c r="Q28" s="108"/>
      <c r="R28" s="108"/>
      <c r="S28" s="108"/>
    </row>
    <row r="29" spans="1:19" ht="12.75">
      <c r="A29" s="126"/>
      <c r="B29" s="62">
        <v>1</v>
      </c>
      <c r="C29" s="636"/>
      <c r="D29" s="637"/>
      <c r="E29" s="637"/>
      <c r="F29" s="638"/>
      <c r="G29" s="636"/>
      <c r="H29" s="637"/>
      <c r="I29" s="637"/>
      <c r="J29" s="637"/>
      <c r="K29" s="638"/>
      <c r="L29" s="705"/>
      <c r="M29" s="706"/>
      <c r="N29" s="700"/>
      <c r="O29" s="701"/>
      <c r="P29" s="702"/>
      <c r="Q29" s="108"/>
      <c r="R29" s="108"/>
      <c r="S29" s="108"/>
    </row>
    <row r="30" spans="1:19" ht="12.75">
      <c r="A30" s="126"/>
      <c r="B30" s="62">
        <v>2</v>
      </c>
      <c r="C30" s="636"/>
      <c r="D30" s="637"/>
      <c r="E30" s="637"/>
      <c r="F30" s="638"/>
      <c r="G30" s="636"/>
      <c r="H30" s="637"/>
      <c r="I30" s="637"/>
      <c r="J30" s="637"/>
      <c r="K30" s="638"/>
      <c r="L30" s="705"/>
      <c r="M30" s="706"/>
      <c r="N30" s="700"/>
      <c r="O30" s="701"/>
      <c r="P30" s="702"/>
      <c r="Q30" s="108"/>
      <c r="R30" s="108"/>
      <c r="S30" s="108"/>
    </row>
    <row r="31" spans="1:19" ht="28.5" customHeight="1">
      <c r="A31" s="126"/>
      <c r="B31" s="703" t="s">
        <v>8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704"/>
      <c r="N31" s="683">
        <f>SUM(N29:N30)</f>
        <v>0</v>
      </c>
      <c r="O31" s="699"/>
      <c r="P31" s="684"/>
      <c r="Q31" s="108"/>
      <c r="R31" s="108"/>
      <c r="S31" s="108"/>
    </row>
    <row r="32" spans="1:19" ht="23.25" customHeight="1">
      <c r="A32" s="126"/>
      <c r="B32" s="661" t="s">
        <v>57</v>
      </c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98"/>
      <c r="Q32" s="108"/>
      <c r="R32" s="108"/>
      <c r="S32" s="108"/>
    </row>
    <row r="33" spans="1:19" ht="12.75">
      <c r="A33" s="126"/>
      <c r="B33" s="645" t="s">
        <v>0</v>
      </c>
      <c r="C33" s="685" t="s">
        <v>55</v>
      </c>
      <c r="D33" s="686"/>
      <c r="E33" s="686"/>
      <c r="F33" s="687"/>
      <c r="G33" s="685" t="s">
        <v>56</v>
      </c>
      <c r="H33" s="687"/>
      <c r="I33" s="685" t="str">
        <f>+G33</f>
        <v>Rok</v>
      </c>
      <c r="J33" s="687"/>
      <c r="K33" s="685" t="str">
        <f>+I33</f>
        <v>Rok</v>
      </c>
      <c r="L33" s="687"/>
      <c r="M33" s="685" t="str">
        <f>+K33</f>
        <v>Rok</v>
      </c>
      <c r="N33" s="687"/>
      <c r="O33" s="685" t="str">
        <f>+M33</f>
        <v>Rok</v>
      </c>
      <c r="P33" s="687"/>
      <c r="Q33" s="108"/>
      <c r="R33" s="108"/>
      <c r="S33" s="108"/>
    </row>
    <row r="34" spans="1:19" ht="12.75">
      <c r="A34" s="126"/>
      <c r="B34" s="646"/>
      <c r="C34" s="690"/>
      <c r="D34" s="691"/>
      <c r="E34" s="691"/>
      <c r="F34" s="692"/>
      <c r="G34" s="696">
        <f>N7</f>
        <v>2013</v>
      </c>
      <c r="H34" s="697"/>
      <c r="I34" s="696">
        <f>O7</f>
        <v>2014</v>
      </c>
      <c r="J34" s="697"/>
      <c r="K34" s="696">
        <f>P7</f>
        <v>2015</v>
      </c>
      <c r="L34" s="697"/>
      <c r="M34" s="655">
        <f>Q7</f>
        <v>2016</v>
      </c>
      <c r="N34" s="656"/>
      <c r="O34" s="655">
        <f>R7</f>
        <v>2017</v>
      </c>
      <c r="P34" s="656"/>
      <c r="Q34" s="108"/>
      <c r="R34" s="108"/>
      <c r="S34" s="108"/>
    </row>
    <row r="35" spans="1:19" ht="12.75">
      <c r="A35" s="126"/>
      <c r="B35" s="647"/>
      <c r="C35" s="688" t="s">
        <v>58</v>
      </c>
      <c r="D35" s="689"/>
      <c r="E35" s="688" t="s">
        <v>59</v>
      </c>
      <c r="F35" s="689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22"/>
      <c r="D36" s="623"/>
      <c r="E36" s="622"/>
      <c r="F36" s="623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22"/>
      <c r="D37" s="623"/>
      <c r="E37" s="622"/>
      <c r="F37" s="623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83">
        <f>SUM(C36:C37)</f>
        <v>0</v>
      </c>
      <c r="D38" s="684"/>
      <c r="E38" s="683">
        <f>SUM(E36:E37)</f>
        <v>0</v>
      </c>
      <c r="F38" s="684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E37:F37"/>
    <mergeCell ref="C10:H10"/>
    <mergeCell ref="C13:F14"/>
    <mergeCell ref="G14:H14"/>
    <mergeCell ref="C17:D17"/>
    <mergeCell ref="E17:F17"/>
  </mergeCells>
  <printOptions/>
  <pageMargins left="0.75" right="0.75" top="1" bottom="1" header="0.5" footer="0.5"/>
  <pageSetup horizontalDpi="600" verticalDpi="600" orientation="landscape" paperSize="9" scale="80" r:id="rId2"/>
  <headerFooter alignWithMargins="0">
    <oddFooter>&amp;LPROW_413_312/11/01/EPO&amp;RStrona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R13" sqref="R13:X13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6" t="s">
        <v>12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6"/>
      <c r="Y2" s="110"/>
      <c r="Z2" s="1"/>
    </row>
    <row r="3" spans="1:26" ht="12.75">
      <c r="A3" s="110"/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9"/>
      <c r="Y3" s="110"/>
      <c r="Z3" s="1"/>
    </row>
    <row r="4" spans="1:26" ht="20.25" customHeight="1">
      <c r="A4" s="110"/>
      <c r="B4" s="323" t="s">
        <v>13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4"/>
      <c r="Y4" s="110"/>
      <c r="Z4" s="1"/>
    </row>
    <row r="5" spans="1:26" ht="12.75" customHeight="1">
      <c r="A5" s="110"/>
      <c r="B5" s="739" t="s">
        <v>198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  <c r="R5" s="740"/>
      <c r="S5" s="741"/>
      <c r="T5" s="741"/>
      <c r="U5" s="741"/>
      <c r="V5" s="741"/>
      <c r="W5" s="741"/>
      <c r="X5" s="742"/>
      <c r="Y5" s="110"/>
      <c r="Z5" s="1"/>
    </row>
    <row r="6" spans="1:26" ht="30" customHeight="1">
      <c r="A6" s="110"/>
      <c r="B6" s="302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4"/>
      <c r="R6" s="743"/>
      <c r="S6" s="744"/>
      <c r="T6" s="744"/>
      <c r="U6" s="744"/>
      <c r="V6" s="744"/>
      <c r="W6" s="744"/>
      <c r="X6" s="745"/>
      <c r="Y6" s="110"/>
      <c r="Z6" s="1"/>
    </row>
    <row r="7" spans="1:26" ht="37.5" customHeight="1">
      <c r="A7" s="110"/>
      <c r="B7" s="722" t="s">
        <v>199</v>
      </c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4"/>
      <c r="R7" s="738"/>
      <c r="S7" s="730"/>
      <c r="T7" s="730"/>
      <c r="U7" s="730"/>
      <c r="V7" s="730"/>
      <c r="W7" s="730"/>
      <c r="X7" s="731"/>
      <c r="Y7" s="110"/>
      <c r="Z7" s="1"/>
    </row>
    <row r="8" spans="1:26" ht="38.25" customHeight="1">
      <c r="A8" s="110"/>
      <c r="B8" s="735" t="s">
        <v>218</v>
      </c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7"/>
      <c r="R8" s="712">
        <f>MAX(R5:X7)</f>
        <v>0</v>
      </c>
      <c r="S8" s="713"/>
      <c r="T8" s="713"/>
      <c r="U8" s="713"/>
      <c r="V8" s="713"/>
      <c r="W8" s="713"/>
      <c r="X8" s="714"/>
      <c r="Y8" s="110"/>
      <c r="Z8" s="1"/>
    </row>
    <row r="9" spans="1:26" ht="21.75" customHeight="1">
      <c r="A9" s="110"/>
      <c r="B9" s="323" t="s">
        <v>207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5"/>
      <c r="Y9" s="110"/>
      <c r="Z9" s="1"/>
    </row>
    <row r="10" spans="1:26" ht="37.5" customHeight="1">
      <c r="A10" s="110"/>
      <c r="B10" s="722" t="s">
        <v>208</v>
      </c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4"/>
      <c r="R10" s="729"/>
      <c r="S10" s="730"/>
      <c r="T10" s="730"/>
      <c r="U10" s="730"/>
      <c r="V10" s="730"/>
      <c r="W10" s="730"/>
      <c r="X10" s="731"/>
      <c r="Y10" s="110"/>
      <c r="Z10" s="1"/>
    </row>
    <row r="11" spans="1:26" ht="38.25" customHeight="1" hidden="1">
      <c r="A11" s="110"/>
      <c r="B11" s="722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4"/>
      <c r="R11" s="732"/>
      <c r="S11" s="732"/>
      <c r="T11" s="732"/>
      <c r="U11" s="732"/>
      <c r="V11" s="732"/>
      <c r="W11" s="732"/>
      <c r="X11" s="732"/>
      <c r="Y11" s="110"/>
      <c r="Z11" s="1"/>
    </row>
    <row r="12" spans="1:26" ht="22.5" customHeight="1">
      <c r="A12" s="110"/>
      <c r="B12" s="323" t="s">
        <v>209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  <c r="Z12" s="1"/>
    </row>
    <row r="13" spans="1:26" ht="33.75" customHeight="1">
      <c r="A13" s="110"/>
      <c r="B13" s="722" t="s">
        <v>210</v>
      </c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4"/>
      <c r="R13" s="712">
        <f>R10+R8</f>
        <v>0</v>
      </c>
      <c r="S13" s="713"/>
      <c r="T13" s="713"/>
      <c r="U13" s="713"/>
      <c r="V13" s="713"/>
      <c r="W13" s="713"/>
      <c r="X13" s="714"/>
      <c r="Y13" s="110"/>
      <c r="Z13" s="1"/>
    </row>
    <row r="14" spans="1:26" ht="36.75" customHeight="1">
      <c r="A14" s="110"/>
      <c r="B14" s="305" t="s">
        <v>253</v>
      </c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8"/>
      <c r="Y14" s="110"/>
      <c r="Z14" s="1"/>
    </row>
    <row r="15" spans="1:26" ht="52.5" customHeight="1">
      <c r="A15" s="110"/>
      <c r="B15" s="719" t="s">
        <v>14</v>
      </c>
      <c r="C15" s="719"/>
      <c r="D15" s="719"/>
      <c r="E15" s="719"/>
      <c r="F15" s="720" t="s">
        <v>15</v>
      </c>
      <c r="G15" s="747"/>
      <c r="H15" s="747"/>
      <c r="I15" s="747"/>
      <c r="J15" s="748"/>
      <c r="K15" s="720" t="s">
        <v>70</v>
      </c>
      <c r="L15" s="373"/>
      <c r="M15" s="373"/>
      <c r="N15" s="373"/>
      <c r="O15" s="373"/>
      <c r="P15" s="373"/>
      <c r="Q15" s="373"/>
      <c r="R15" s="373"/>
      <c r="S15" s="373"/>
      <c r="T15" s="373"/>
      <c r="U15" s="374"/>
      <c r="V15" s="720" t="s">
        <v>252</v>
      </c>
      <c r="W15" s="721"/>
      <c r="X15" s="136" t="s">
        <v>16</v>
      </c>
      <c r="Y15" s="110"/>
      <c r="Z15" s="1"/>
    </row>
    <row r="16" spans="1:26" ht="34.5" customHeight="1">
      <c r="A16" s="110"/>
      <c r="B16" s="722" t="s">
        <v>17</v>
      </c>
      <c r="C16" s="723"/>
      <c r="D16" s="723"/>
      <c r="E16" s="724"/>
      <c r="F16" s="409"/>
      <c r="G16" s="725"/>
      <c r="H16" s="725"/>
      <c r="I16" s="725"/>
      <c r="J16" s="726"/>
      <c r="K16" s="409"/>
      <c r="L16" s="715"/>
      <c r="M16" s="715"/>
      <c r="N16" s="715"/>
      <c r="O16" s="715"/>
      <c r="P16" s="715"/>
      <c r="Q16" s="715"/>
      <c r="R16" s="715"/>
      <c r="S16" s="715"/>
      <c r="T16" s="715"/>
      <c r="U16" s="716"/>
      <c r="V16" s="727"/>
      <c r="W16" s="728"/>
      <c r="X16" s="141"/>
      <c r="Y16" s="110"/>
      <c r="Z16" s="1"/>
    </row>
    <row r="17" spans="1:26" ht="34.5" customHeight="1">
      <c r="A17" s="110"/>
      <c r="B17" s="722" t="s">
        <v>18</v>
      </c>
      <c r="C17" s="723"/>
      <c r="D17" s="723"/>
      <c r="E17" s="724"/>
      <c r="F17" s="409"/>
      <c r="G17" s="725"/>
      <c r="H17" s="725"/>
      <c r="I17" s="725"/>
      <c r="J17" s="726"/>
      <c r="K17" s="409"/>
      <c r="L17" s="715"/>
      <c r="M17" s="715"/>
      <c r="N17" s="715"/>
      <c r="O17" s="715"/>
      <c r="P17" s="715"/>
      <c r="Q17" s="715"/>
      <c r="R17" s="715"/>
      <c r="S17" s="715"/>
      <c r="T17" s="715"/>
      <c r="U17" s="716"/>
      <c r="V17" s="727"/>
      <c r="W17" s="728"/>
      <c r="X17" s="141"/>
      <c r="Y17" s="110"/>
      <c r="Z17" s="1"/>
    </row>
    <row r="18" spans="1:26" ht="34.5" customHeight="1">
      <c r="A18" s="110"/>
      <c r="B18" s="722" t="s">
        <v>269</v>
      </c>
      <c r="C18" s="723"/>
      <c r="D18" s="723"/>
      <c r="E18" s="724"/>
      <c r="F18" s="409"/>
      <c r="G18" s="725"/>
      <c r="H18" s="725"/>
      <c r="I18" s="725"/>
      <c r="J18" s="726"/>
      <c r="K18" s="409"/>
      <c r="L18" s="715"/>
      <c r="M18" s="715"/>
      <c r="N18" s="715"/>
      <c r="O18" s="715"/>
      <c r="P18" s="715"/>
      <c r="Q18" s="715"/>
      <c r="R18" s="715"/>
      <c r="S18" s="715"/>
      <c r="T18" s="715"/>
      <c r="U18" s="716"/>
      <c r="V18" s="727"/>
      <c r="W18" s="728"/>
      <c r="X18" s="141"/>
      <c r="Y18" s="110"/>
      <c r="Z18" s="1"/>
    </row>
    <row r="19" spans="1:26" ht="24" customHeight="1">
      <c r="A19" s="110"/>
      <c r="B19" s="380" t="s">
        <v>197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746"/>
      <c r="W19" s="746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9:X9"/>
    <mergeCell ref="F18:J18"/>
    <mergeCell ref="K18:U18"/>
    <mergeCell ref="V18:W18"/>
    <mergeCell ref="F16:J16"/>
    <mergeCell ref="B10:Q10"/>
    <mergeCell ref="R10:X10"/>
    <mergeCell ref="R11:X11"/>
    <mergeCell ref="R8:X8"/>
    <mergeCell ref="K16:U16"/>
    <mergeCell ref="B14:X14"/>
    <mergeCell ref="B15:E15"/>
    <mergeCell ref="V15:W15"/>
    <mergeCell ref="B16:E16"/>
    <mergeCell ref="R13:X13"/>
  </mergeCells>
  <printOptions/>
  <pageMargins left="0.42" right="0.54" top="1" bottom="1" header="0.5" footer="0.5"/>
  <pageSetup horizontalDpi="600" verticalDpi="600" orientation="portrait" paperSize="9" scale="90" r:id="rId2"/>
  <headerFooter alignWithMargins="0">
    <oddFooter>&amp;LPROW_413_312/11/01/EPO&amp;RStrona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255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21.75" customHeight="1">
      <c r="A5" s="110"/>
      <c r="B5" s="323" t="s">
        <v>19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51" customHeight="1">
      <c r="A6" s="110"/>
      <c r="B6" s="749" t="s">
        <v>127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19" t="s">
        <v>189</v>
      </c>
      <c r="P6" s="719"/>
      <c r="Q6" s="719"/>
      <c r="R6" s="719"/>
      <c r="S6" s="719"/>
      <c r="T6" s="719" t="s">
        <v>190</v>
      </c>
      <c r="U6" s="719"/>
      <c r="V6" s="719"/>
      <c r="W6" s="719"/>
      <c r="X6" s="719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1" t="s">
        <v>21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110"/>
    </row>
    <row r="9" spans="1:25" ht="18.75" customHeight="1">
      <c r="A9" s="110"/>
      <c r="B9" s="751" t="s">
        <v>22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110"/>
    </row>
    <row r="10" spans="1:25" ht="18.75" customHeight="1">
      <c r="A10" s="110"/>
      <c r="B10" s="751" t="s">
        <v>23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110"/>
    </row>
    <row r="11" spans="1:25" ht="18.75" customHeight="1">
      <c r="A11" s="110"/>
      <c r="B11" s="751" t="s">
        <v>24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110"/>
    </row>
    <row r="12" spans="1:25" ht="18" customHeight="1">
      <c r="A12" s="110"/>
      <c r="B12" s="751" t="s">
        <v>254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110"/>
    </row>
    <row r="13" spans="1:25" ht="18.75" customHeight="1">
      <c r="A13" s="110"/>
      <c r="B13" s="751" t="s">
        <v>25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110"/>
    </row>
    <row r="14" spans="1:25" ht="19.5" customHeight="1">
      <c r="A14" s="110"/>
      <c r="B14" s="752" t="s">
        <v>170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3">
        <f>SUM(O15:O18)</f>
        <v>0</v>
      </c>
      <c r="P14" s="753"/>
      <c r="Q14" s="753"/>
      <c r="R14" s="753"/>
      <c r="S14" s="753"/>
      <c r="T14" s="753">
        <f>SUM(T15:T18)</f>
        <v>0</v>
      </c>
      <c r="U14" s="753"/>
      <c r="V14" s="753"/>
      <c r="W14" s="753"/>
      <c r="X14" s="753"/>
      <c r="Y14" s="110"/>
    </row>
    <row r="15" spans="1:25" ht="19.5" customHeight="1">
      <c r="A15" s="110"/>
      <c r="B15" s="751" t="s">
        <v>26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110"/>
    </row>
    <row r="16" spans="1:25" ht="18.75" customHeight="1">
      <c r="A16" s="110"/>
      <c r="B16" s="751" t="s">
        <v>27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110"/>
    </row>
    <row r="17" spans="1:25" ht="21" customHeight="1">
      <c r="A17" s="110"/>
      <c r="B17" s="751" t="s">
        <v>28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110"/>
    </row>
    <row r="18" spans="1:25" ht="21.75" customHeight="1">
      <c r="A18" s="110"/>
      <c r="B18" s="751" t="s">
        <v>29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110"/>
    </row>
    <row r="19" spans="1:25" ht="22.5" customHeight="1">
      <c r="A19" s="110"/>
      <c r="B19" s="752" t="s">
        <v>74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49" t="s">
        <v>128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19" t="s">
        <v>129</v>
      </c>
      <c r="P20" s="719"/>
      <c r="Q20" s="719"/>
      <c r="R20" s="719"/>
      <c r="S20" s="719"/>
      <c r="T20" s="719" t="s">
        <v>20</v>
      </c>
      <c r="U20" s="719"/>
      <c r="V20" s="719"/>
      <c r="W20" s="719"/>
      <c r="X20" s="719"/>
      <c r="Y20" s="110"/>
    </row>
    <row r="21" spans="1:25" ht="20.25" customHeight="1">
      <c r="A21" s="110"/>
      <c r="B21" s="752" t="s">
        <v>154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110"/>
    </row>
    <row r="22" spans="1:25" ht="21" customHeight="1">
      <c r="A22" s="110"/>
      <c r="B22" s="752" t="s">
        <v>171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3">
        <f>SUM(O23:O24)</f>
        <v>0</v>
      </c>
      <c r="P22" s="753"/>
      <c r="Q22" s="753"/>
      <c r="R22" s="753"/>
      <c r="S22" s="753"/>
      <c r="T22" s="753">
        <f>SUM(T23:T24)</f>
        <v>0</v>
      </c>
      <c r="U22" s="753"/>
      <c r="V22" s="753"/>
      <c r="W22" s="753"/>
      <c r="X22" s="753"/>
      <c r="Y22" s="110"/>
    </row>
    <row r="23" spans="1:25" ht="19.5" customHeight="1">
      <c r="A23" s="110"/>
      <c r="B23" s="751" t="s">
        <v>155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110"/>
    </row>
    <row r="24" spans="1:25" ht="23.25" customHeight="1">
      <c r="A24" s="110"/>
      <c r="B24" s="755" t="s">
        <v>156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75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/>
  <pageMargins left="0.54" right="0.38" top="1" bottom="1" header="0.54" footer="0.5"/>
  <pageSetup horizontalDpi="600" verticalDpi="600" orientation="portrait" paperSize="9" r:id="rId1"/>
  <headerFooter alignWithMargins="0">
    <oddFooter>&amp;LPROW_413_312/11/01/EPO&amp;RStrona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3" t="s">
        <v>249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3" t="s">
        <v>248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2"/>
      <c r="C7" s="522" t="s">
        <v>8</v>
      </c>
      <c r="D7" s="523"/>
      <c r="E7" s="523"/>
      <c r="F7" s="524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61" t="s">
        <v>261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2" t="s">
        <v>1</v>
      </c>
      <c r="C9" s="763"/>
      <c r="D9" s="763"/>
      <c r="E9" s="763"/>
      <c r="F9" s="764"/>
      <c r="G9" s="40">
        <f aca="true" t="shared" si="0" ref="G9:L9">G4</f>
        <v>2012</v>
      </c>
      <c r="H9" s="40">
        <f t="shared" si="0"/>
        <v>2013</v>
      </c>
      <c r="I9" s="40">
        <f t="shared" si="0"/>
        <v>2014</v>
      </c>
      <c r="J9" s="40">
        <f t="shared" si="0"/>
        <v>2015</v>
      </c>
      <c r="K9" s="40">
        <f t="shared" si="0"/>
        <v>2016</v>
      </c>
      <c r="L9" s="40">
        <f t="shared" si="0"/>
        <v>2017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7" t="s">
        <v>271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7" t="s">
        <v>233</v>
      </c>
      <c r="C15" s="533"/>
      <c r="D15" s="533"/>
      <c r="E15" s="533"/>
      <c r="F15" s="534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7" t="s">
        <v>234</v>
      </c>
      <c r="C16" s="533"/>
      <c r="D16" s="533"/>
      <c r="E16" s="533"/>
      <c r="F16" s="534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273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35" t="s">
        <v>298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7" t="s">
        <v>272</v>
      </c>
      <c r="C20" s="765"/>
      <c r="D20" s="765"/>
      <c r="E20" s="765"/>
      <c r="F20" s="766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299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2" t="s">
        <v>8</v>
      </c>
      <c r="C24" s="523"/>
      <c r="D24" s="523"/>
      <c r="E24" s="523"/>
      <c r="F24" s="524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Footer>&amp;LPROW_413_312/11/01/EPO&amp;RStrona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F4" sqref="F4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532" t="s">
        <v>204</v>
      </c>
      <c r="B3" s="533"/>
      <c r="C3" s="533"/>
      <c r="D3" s="533"/>
      <c r="E3" s="533"/>
      <c r="F3" s="533"/>
      <c r="G3" s="533"/>
      <c r="H3" s="533"/>
      <c r="I3" s="533"/>
      <c r="J3" s="534"/>
      <c r="K3" s="109"/>
    </row>
    <row r="4" spans="1:11" ht="24.75" customHeight="1">
      <c r="A4" s="788" t="s">
        <v>92</v>
      </c>
      <c r="B4" s="789" t="s">
        <v>64</v>
      </c>
      <c r="C4" s="790"/>
      <c r="D4" s="286" t="s">
        <v>55</v>
      </c>
      <c r="E4" s="287"/>
      <c r="F4" s="140">
        <f>'Sekcja C5'!X5</f>
        <v>2013</v>
      </c>
      <c r="G4" s="140">
        <f>'Sekcja C5'!Y5</f>
        <v>2014</v>
      </c>
      <c r="H4" s="140">
        <f>'Sekcja C5'!Z5</f>
        <v>2015</v>
      </c>
      <c r="I4" s="140">
        <f>'Sekcja C5'!AA5</f>
        <v>2016</v>
      </c>
      <c r="J4" s="140">
        <f>'Sekcja C5'!AB5</f>
        <v>2017</v>
      </c>
      <c r="K4" s="109"/>
    </row>
    <row r="5" spans="1:11" ht="12.75">
      <c r="A5" s="496"/>
      <c r="B5" s="317" t="s">
        <v>9</v>
      </c>
      <c r="C5" s="319"/>
      <c r="D5" s="317" t="s">
        <v>93</v>
      </c>
      <c r="E5" s="319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84">
        <v>0</v>
      </c>
      <c r="C6" s="785"/>
      <c r="D6" s="509">
        <v>0</v>
      </c>
      <c r="E6" s="51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84">
        <v>0</v>
      </c>
      <c r="C7" s="785"/>
      <c r="D7" s="509">
        <f>'Sekcja F'!G5</f>
        <v>0</v>
      </c>
      <c r="E7" s="51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84">
        <v>0</v>
      </c>
      <c r="C8" s="785"/>
      <c r="D8" s="509">
        <f>'Sekcja F'!G24</f>
        <v>0</v>
      </c>
      <c r="E8" s="51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256</v>
      </c>
      <c r="B9" s="509">
        <f>B7-B8</f>
        <v>0</v>
      </c>
      <c r="C9" s="511"/>
      <c r="D9" s="509">
        <f>D7-D8</f>
        <v>0</v>
      </c>
      <c r="E9" s="51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245</v>
      </c>
      <c r="B10" s="776"/>
      <c r="C10" s="777"/>
      <c r="D10" s="786"/>
      <c r="E10" s="787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76"/>
      <c r="C11" s="777"/>
      <c r="D11" s="509">
        <f>D9-D10</f>
        <v>0</v>
      </c>
      <c r="E11" s="51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76"/>
      <c r="C12" s="777"/>
      <c r="D12" s="776"/>
      <c r="E12" s="777"/>
      <c r="F12" s="147"/>
      <c r="G12" s="147"/>
      <c r="H12" s="147"/>
      <c r="I12" s="147"/>
      <c r="J12" s="152">
        <f>'Sekcja C5'!R11+'Sekcja C5'!R17-SUM('Sekcja G'!D13:J13)</f>
        <v>0</v>
      </c>
      <c r="K12" s="109"/>
    </row>
    <row r="13" spans="1:11" ht="24.75" customHeight="1">
      <c r="A13" s="155" t="s">
        <v>193</v>
      </c>
      <c r="B13" s="776"/>
      <c r="C13" s="777"/>
      <c r="D13" s="509">
        <f>'Sekcja F'!G10</f>
        <v>0</v>
      </c>
      <c r="E13" s="51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76"/>
      <c r="C14" s="777"/>
      <c r="D14" s="509">
        <f>D11+D13-D6</f>
        <v>0</v>
      </c>
      <c r="E14" s="51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303</v>
      </c>
      <c r="B15" s="291" t="s">
        <v>9</v>
      </c>
      <c r="C15" s="293"/>
      <c r="D15" s="778">
        <v>1</v>
      </c>
      <c r="E15" s="779"/>
      <c r="F15" s="187">
        <f>1/(1+L16)^1</f>
        <v>0.9441979038806535</v>
      </c>
      <c r="G15" s="187">
        <f>1/(1+L16)^2</f>
        <v>0.8915096816926197</v>
      </c>
      <c r="H15" s="187">
        <f>1/(1+L16)^3</f>
        <v>0.8417615727434801</v>
      </c>
      <c r="I15" s="187">
        <f>1/(1+L16)^4</f>
        <v>0.7947895125516761</v>
      </c>
      <c r="J15" s="187">
        <f>1/(1+L16)^5</f>
        <v>0.7504385917776188</v>
      </c>
      <c r="K15" s="109"/>
    </row>
    <row r="16" spans="1:12" ht="26.25" customHeight="1">
      <c r="A16" s="291" t="s">
        <v>102</v>
      </c>
      <c r="B16" s="535"/>
      <c r="C16" s="535"/>
      <c r="D16" s="535"/>
      <c r="E16" s="536"/>
      <c r="F16" s="781">
        <f>D14*D15+F14*F15+G14*G15+H14*H15+I14*I15+J14*J15</f>
        <v>0</v>
      </c>
      <c r="G16" s="782"/>
      <c r="H16" s="783"/>
      <c r="I16" s="39"/>
      <c r="J16" s="39"/>
      <c r="K16" s="109"/>
      <c r="L16" s="188">
        <v>0.0591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0" t="s">
        <v>268</v>
      </c>
      <c r="B20" s="780"/>
      <c r="C20" s="780"/>
      <c r="D20" s="780"/>
      <c r="E20" s="780"/>
      <c r="F20" s="780"/>
      <c r="G20" s="780"/>
      <c r="H20" s="780"/>
      <c r="I20" s="780"/>
      <c r="J20" s="780"/>
      <c r="K20" s="109"/>
    </row>
    <row r="21" spans="1:11" ht="26.25" customHeight="1">
      <c r="A21" s="780" t="s">
        <v>226</v>
      </c>
      <c r="B21" s="780"/>
      <c r="C21" s="780"/>
      <c r="D21" s="780"/>
      <c r="E21" s="780"/>
      <c r="F21" s="780"/>
      <c r="G21" s="780"/>
      <c r="H21" s="780"/>
      <c r="I21" s="780"/>
      <c r="J21" s="780"/>
      <c r="K21" s="109"/>
    </row>
    <row r="22" spans="1:11" ht="12.75">
      <c r="A22" s="51" t="s">
        <v>300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0" t="s">
        <v>113</v>
      </c>
      <c r="B23" s="780"/>
      <c r="C23" s="780"/>
      <c r="D23" s="780"/>
      <c r="E23" s="780"/>
      <c r="F23" s="780"/>
      <c r="G23" s="780"/>
      <c r="H23" s="780"/>
      <c r="I23" s="780"/>
      <c r="J23" s="780"/>
      <c r="K23" s="109"/>
    </row>
    <row r="24" spans="1:11" ht="51.75" customHeight="1">
      <c r="A24" s="780" t="s">
        <v>301</v>
      </c>
      <c r="B24" s="780"/>
      <c r="C24" s="780"/>
      <c r="D24" s="780"/>
      <c r="E24" s="780"/>
      <c r="F24" s="780"/>
      <c r="G24" s="780"/>
      <c r="H24" s="780"/>
      <c r="I24" s="780"/>
      <c r="J24" s="780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0" t="s">
        <v>293</v>
      </c>
      <c r="B26" s="780"/>
      <c r="C26" s="780"/>
      <c r="D26" s="780"/>
      <c r="E26" s="780"/>
      <c r="F26" s="780"/>
      <c r="G26" s="780"/>
      <c r="H26" s="780"/>
      <c r="I26" s="780"/>
      <c r="J26" s="780"/>
      <c r="K26" s="109"/>
    </row>
    <row r="27" spans="1:11" ht="25.5" customHeight="1">
      <c r="A27" s="780" t="s">
        <v>104</v>
      </c>
      <c r="B27" s="780"/>
      <c r="C27" s="780"/>
      <c r="D27" s="780"/>
      <c r="E27" s="780"/>
      <c r="F27" s="780"/>
      <c r="G27" s="780"/>
      <c r="H27" s="780"/>
      <c r="I27" s="780"/>
      <c r="J27" s="780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  <mergeCell ref="B15:C15"/>
    <mergeCell ref="D15:E15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Footer>&amp;LPROW_413_312/11/01/EPO&amp;RStrona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2">
      <selection activeCell="V14" sqref="V14:X1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3" t="s">
        <v>205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533"/>
      <c r="AF2" s="533"/>
      <c r="AG2" s="534"/>
      <c r="AH2" s="110"/>
    </row>
    <row r="3" spans="1:34" ht="12.75">
      <c r="A3" s="110"/>
      <c r="B3" s="795" t="s">
        <v>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6">
        <f>P3-1</f>
        <v>2011</v>
      </c>
      <c r="N3" s="795"/>
      <c r="O3" s="795"/>
      <c r="P3" s="797">
        <v>2012</v>
      </c>
      <c r="Q3" s="798"/>
      <c r="R3" s="799"/>
      <c r="S3" s="800">
        <f>P3+1</f>
        <v>2013</v>
      </c>
      <c r="T3" s="801"/>
      <c r="U3" s="802"/>
      <c r="V3" s="800">
        <f>S3+1</f>
        <v>2014</v>
      </c>
      <c r="W3" s="801"/>
      <c r="X3" s="802"/>
      <c r="Y3" s="800">
        <f>V3+1</f>
        <v>2015</v>
      </c>
      <c r="Z3" s="801"/>
      <c r="AA3" s="802"/>
      <c r="AB3" s="800">
        <f>Y3+1</f>
        <v>2016</v>
      </c>
      <c r="AC3" s="801"/>
      <c r="AD3" s="802"/>
      <c r="AE3" s="800">
        <f>AB3+1</f>
        <v>2017</v>
      </c>
      <c r="AF3" s="801"/>
      <c r="AG3" s="802"/>
      <c r="AH3" s="110"/>
    </row>
    <row r="4" spans="1:34" ht="21.75" customHeight="1">
      <c r="A4" s="110"/>
      <c r="B4" s="368" t="s">
        <v>30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533"/>
      <c r="AF4" s="533"/>
      <c r="AG4" s="534"/>
      <c r="AH4" s="110"/>
    </row>
    <row r="5" spans="1:34" ht="19.5" customHeight="1">
      <c r="A5" s="110"/>
      <c r="B5" s="751" t="s">
        <v>31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110"/>
    </row>
    <row r="6" spans="1:34" ht="18" customHeight="1">
      <c r="A6" s="110"/>
      <c r="B6" s="751" t="s">
        <v>32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110"/>
    </row>
    <row r="7" spans="1:34" ht="18.75" customHeight="1">
      <c r="A7" s="110"/>
      <c r="B7" s="751" t="s">
        <v>33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110"/>
    </row>
    <row r="8" spans="1:34" ht="18.75" customHeight="1">
      <c r="A8" s="110"/>
      <c r="B8" s="323" t="s">
        <v>34</v>
      </c>
      <c r="C8" s="324"/>
      <c r="D8" s="324"/>
      <c r="E8" s="324"/>
      <c r="F8" s="324"/>
      <c r="G8" s="324"/>
      <c r="H8" s="324"/>
      <c r="I8" s="324"/>
      <c r="J8" s="324"/>
      <c r="K8" s="324"/>
      <c r="L8" s="325"/>
      <c r="M8" s="793">
        <f>SUM(M5:O7)</f>
        <v>0</v>
      </c>
      <c r="N8" s="793"/>
      <c r="O8" s="793"/>
      <c r="P8" s="793">
        <f>SUM(P5:R7)</f>
        <v>0</v>
      </c>
      <c r="Q8" s="793"/>
      <c r="R8" s="793"/>
      <c r="S8" s="793">
        <f>SUM(S5:U7)</f>
        <v>0</v>
      </c>
      <c r="T8" s="793"/>
      <c r="U8" s="793"/>
      <c r="V8" s="793">
        <f>SUM(V5:X7)</f>
        <v>0</v>
      </c>
      <c r="W8" s="793"/>
      <c r="X8" s="793"/>
      <c r="Y8" s="793">
        <f>SUM(Y5:AA7)</f>
        <v>0</v>
      </c>
      <c r="Z8" s="793"/>
      <c r="AA8" s="793"/>
      <c r="AB8" s="793">
        <f>SUM(AB5:AD7)</f>
        <v>0</v>
      </c>
      <c r="AC8" s="793"/>
      <c r="AD8" s="793"/>
      <c r="AE8" s="793">
        <f>SUM(AE5:AG7)</f>
        <v>0</v>
      </c>
      <c r="AF8" s="793"/>
      <c r="AG8" s="793"/>
      <c r="AH8" s="110"/>
    </row>
    <row r="9" spans="1:34" ht="21" customHeight="1">
      <c r="A9" s="110"/>
      <c r="B9" s="368" t="s">
        <v>35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533"/>
      <c r="AF9" s="533"/>
      <c r="AG9" s="534"/>
      <c r="AH9" s="110"/>
    </row>
    <row r="10" spans="1:34" ht="19.5" customHeight="1">
      <c r="A10" s="110"/>
      <c r="B10" s="751" t="s">
        <v>36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110"/>
    </row>
    <row r="11" spans="1:34" ht="18.75" customHeight="1">
      <c r="A11" s="110"/>
      <c r="B11" s="751" t="s">
        <v>37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110"/>
    </row>
    <row r="12" spans="1:34" ht="19.5" customHeight="1">
      <c r="A12" s="110"/>
      <c r="B12" s="751" t="s">
        <v>38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110"/>
    </row>
    <row r="13" spans="1:34" ht="19.5" customHeight="1">
      <c r="A13" s="110"/>
      <c r="B13" s="751" t="s">
        <v>211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110"/>
    </row>
    <row r="14" spans="1:34" ht="20.25" customHeight="1">
      <c r="A14" s="110"/>
      <c r="B14" s="751" t="s">
        <v>39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110"/>
    </row>
    <row r="15" spans="1:34" ht="19.5" customHeight="1">
      <c r="A15" s="110"/>
      <c r="B15" s="751" t="s">
        <v>212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110"/>
    </row>
    <row r="16" spans="1:34" ht="12.75" customHeight="1" hidden="1">
      <c r="A16" s="110"/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110"/>
    </row>
    <row r="17" spans="1:34" ht="19.5" customHeight="1">
      <c r="A17" s="110"/>
      <c r="B17" s="751" t="s">
        <v>214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110"/>
    </row>
    <row r="18" spans="1:34" ht="12.75" customHeight="1" hidden="1">
      <c r="A18" s="110"/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110"/>
    </row>
    <row r="19" spans="1:34" ht="19.5" customHeight="1">
      <c r="A19" s="110"/>
      <c r="B19" s="751" t="s">
        <v>215</v>
      </c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110"/>
    </row>
    <row r="20" spans="1:34" ht="19.5" customHeight="1">
      <c r="A20" s="110"/>
      <c r="B20" s="751" t="s">
        <v>216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110"/>
    </row>
    <row r="21" spans="1:34" ht="18.75" customHeight="1">
      <c r="A21" s="110"/>
      <c r="B21" s="751" t="s">
        <v>217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110"/>
    </row>
    <row r="22" spans="1:34" ht="12.75" customHeight="1" hidden="1">
      <c r="A22" s="11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110"/>
    </row>
    <row r="23" spans="1:34" ht="24" customHeight="1">
      <c r="A23" s="110"/>
      <c r="B23" s="751" t="s">
        <v>219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110"/>
    </row>
    <row r="24" spans="1:34" ht="24.75" customHeight="1">
      <c r="A24" s="110"/>
      <c r="B24" s="751" t="s">
        <v>220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110"/>
    </row>
    <row r="25" spans="1:34" ht="18.75" customHeight="1">
      <c r="A25" s="110"/>
      <c r="B25" s="751" t="s">
        <v>221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110"/>
    </row>
    <row r="26" spans="1:34" ht="19.5" customHeight="1">
      <c r="A26" s="110"/>
      <c r="B26" s="751" t="s">
        <v>222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110"/>
    </row>
    <row r="27" spans="1:34" ht="20.25" customHeight="1">
      <c r="A27" s="110"/>
      <c r="B27" s="809" t="s">
        <v>236</v>
      </c>
      <c r="C27" s="809"/>
      <c r="D27" s="809"/>
      <c r="E27" s="809"/>
      <c r="F27" s="809"/>
      <c r="G27" s="809"/>
      <c r="H27" s="809"/>
      <c r="I27" s="809"/>
      <c r="J27" s="809"/>
      <c r="K27" s="809"/>
      <c r="L27" s="809"/>
      <c r="M27" s="793">
        <f>SUM(M10:O26)</f>
        <v>0</v>
      </c>
      <c r="N27" s="793"/>
      <c r="O27" s="793"/>
      <c r="P27" s="793">
        <f>SUM(P10:R26)</f>
        <v>0</v>
      </c>
      <c r="Q27" s="793"/>
      <c r="R27" s="793"/>
      <c r="S27" s="793">
        <f>SUM(S10:U26)</f>
        <v>0</v>
      </c>
      <c r="T27" s="793"/>
      <c r="U27" s="793"/>
      <c r="V27" s="793">
        <f>SUM(V10:X26)</f>
        <v>0</v>
      </c>
      <c r="W27" s="793"/>
      <c r="X27" s="793"/>
      <c r="Y27" s="793">
        <f>SUM(Y10:AA26)</f>
        <v>0</v>
      </c>
      <c r="Z27" s="793"/>
      <c r="AA27" s="793"/>
      <c r="AB27" s="793">
        <f>SUM(AB10:AD26)</f>
        <v>0</v>
      </c>
      <c r="AC27" s="793"/>
      <c r="AD27" s="793"/>
      <c r="AE27" s="793">
        <f>SUM(AE10:AG26)</f>
        <v>0</v>
      </c>
      <c r="AF27" s="793"/>
      <c r="AG27" s="793"/>
      <c r="AH27" s="110"/>
    </row>
    <row r="28" spans="1:34" ht="20.25" customHeight="1">
      <c r="A28" s="110"/>
      <c r="B28" s="368" t="s">
        <v>40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533"/>
      <c r="AF28" s="533"/>
      <c r="AG28" s="534"/>
      <c r="AH28" s="110"/>
    </row>
    <row r="29" spans="1:34" ht="19.5" customHeight="1">
      <c r="A29" s="110"/>
      <c r="B29" s="751" t="s">
        <v>41</v>
      </c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110"/>
    </row>
    <row r="30" spans="1:34" ht="19.5" customHeight="1">
      <c r="A30" s="110"/>
      <c r="B30" s="751" t="s">
        <v>42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110"/>
    </row>
    <row r="31" spans="1:34" ht="19.5" customHeight="1">
      <c r="A31" s="110"/>
      <c r="B31" s="751" t="s">
        <v>43</v>
      </c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110"/>
    </row>
    <row r="32" spans="1:34" ht="18.75" customHeight="1">
      <c r="A32" s="110"/>
      <c r="B32" s="751" t="s">
        <v>44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110"/>
    </row>
    <row r="33" spans="1:34" ht="18.75" customHeight="1">
      <c r="A33" s="110"/>
      <c r="B33" s="751" t="s">
        <v>45</v>
      </c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110"/>
    </row>
    <row r="34" spans="1:34" ht="19.5" customHeight="1">
      <c r="A34" s="110"/>
      <c r="B34" s="751" t="s">
        <v>46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110"/>
    </row>
    <row r="35" spans="1:34" ht="21" customHeight="1">
      <c r="A35" s="110"/>
      <c r="B35" s="751" t="s">
        <v>47</v>
      </c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110"/>
    </row>
    <row r="36" spans="1:34" ht="27.75" customHeight="1">
      <c r="A36" s="110"/>
      <c r="B36" s="809" t="s">
        <v>48</v>
      </c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52" t="s">
        <v>213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10"/>
      <c r="N37" s="810"/>
      <c r="O37" s="810"/>
      <c r="P37" s="791"/>
      <c r="Q37" s="791"/>
      <c r="R37" s="791"/>
      <c r="S37" s="791"/>
      <c r="T37" s="791"/>
      <c r="U37" s="791"/>
      <c r="V37" s="806"/>
      <c r="W37" s="807"/>
      <c r="X37" s="808"/>
      <c r="Y37" s="806"/>
      <c r="Z37" s="807"/>
      <c r="AA37" s="808"/>
      <c r="AB37" s="791"/>
      <c r="AC37" s="791"/>
      <c r="AD37" s="791"/>
      <c r="AE37" s="791"/>
      <c r="AF37" s="791"/>
      <c r="AG37" s="791"/>
      <c r="AH37" s="110"/>
    </row>
    <row r="38" spans="1:34" ht="20.25" customHeight="1">
      <c r="A38" s="110"/>
      <c r="B38" s="809" t="s">
        <v>49</v>
      </c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52" t="s">
        <v>50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1"/>
      <c r="N39" s="791"/>
      <c r="O39" s="791"/>
      <c r="P39" s="794">
        <f>M41</f>
        <v>0</v>
      </c>
      <c r="Q39" s="794"/>
      <c r="R39" s="794"/>
      <c r="S39" s="794">
        <f>P41</f>
        <v>0</v>
      </c>
      <c r="T39" s="794"/>
      <c r="U39" s="794"/>
      <c r="V39" s="803">
        <f>S41</f>
        <v>0</v>
      </c>
      <c r="W39" s="804"/>
      <c r="X39" s="805"/>
      <c r="Y39" s="803">
        <f>V41</f>
        <v>0</v>
      </c>
      <c r="Z39" s="804"/>
      <c r="AA39" s="805"/>
      <c r="AB39" s="794">
        <f>Y41</f>
        <v>0</v>
      </c>
      <c r="AC39" s="794"/>
      <c r="AD39" s="794"/>
      <c r="AE39" s="794">
        <f>AB41</f>
        <v>0</v>
      </c>
      <c r="AF39" s="794"/>
      <c r="AG39" s="794"/>
      <c r="AH39" s="110"/>
    </row>
    <row r="40" spans="1:34" ht="20.25" customHeight="1">
      <c r="A40" s="110"/>
      <c r="B40" s="752" t="s">
        <v>51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91"/>
      <c r="N40" s="791"/>
      <c r="O40" s="791"/>
      <c r="P40" s="791"/>
      <c r="Q40" s="791"/>
      <c r="R40" s="791"/>
      <c r="S40" s="791"/>
      <c r="T40" s="791"/>
      <c r="U40" s="791"/>
      <c r="V40" s="806"/>
      <c r="W40" s="807"/>
      <c r="X40" s="808"/>
      <c r="Y40" s="806"/>
      <c r="Z40" s="807"/>
      <c r="AA40" s="808"/>
      <c r="AB40" s="791"/>
      <c r="AC40" s="791"/>
      <c r="AD40" s="791"/>
      <c r="AE40" s="791"/>
      <c r="AF40" s="791"/>
      <c r="AG40" s="791"/>
      <c r="AH40" s="110"/>
    </row>
    <row r="41" spans="1:34" ht="21" customHeight="1">
      <c r="A41" s="110"/>
      <c r="B41" s="368" t="s">
        <v>52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70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812"/>
      <c r="J43" s="812"/>
      <c r="K43" s="812"/>
      <c r="L43" s="812"/>
      <c r="M43" s="81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813"/>
      <c r="C46" s="813"/>
      <c r="D46" s="813"/>
      <c r="E46" s="813"/>
      <c r="F46" s="813"/>
      <c r="G46" s="813"/>
      <c r="H46" s="813"/>
      <c r="I46" s="813"/>
      <c r="J46" s="813"/>
      <c r="K46" s="813"/>
      <c r="L46" s="813"/>
      <c r="M46" s="2"/>
      <c r="N46" s="2"/>
      <c r="O46" s="2"/>
      <c r="P46" s="2"/>
      <c r="Q46" s="814"/>
      <c r="R46" s="814"/>
      <c r="S46" s="814"/>
      <c r="T46" s="814"/>
      <c r="U46" s="814"/>
      <c r="V46" s="814"/>
      <c r="W46" s="814"/>
      <c r="X46" s="814"/>
      <c r="Y46" s="814"/>
      <c r="Z46" s="814"/>
      <c r="AA46" s="814"/>
      <c r="AB46" s="814"/>
      <c r="AC46" s="814"/>
      <c r="AD46" s="814"/>
      <c r="AE46" s="2"/>
      <c r="AF46" s="2"/>
      <c r="AG46" s="2"/>
      <c r="AH46" s="110"/>
    </row>
    <row r="47" spans="1:34" ht="12.75">
      <c r="A47" s="110"/>
      <c r="B47" s="811" t="s">
        <v>53</v>
      </c>
      <c r="C47" s="811"/>
      <c r="D47" s="811"/>
      <c r="E47" s="811"/>
      <c r="F47" s="811"/>
      <c r="G47" s="811"/>
      <c r="H47" s="811"/>
      <c r="I47" s="811"/>
      <c r="J47" s="811"/>
      <c r="K47" s="811"/>
      <c r="L47" s="811"/>
      <c r="M47" s="2"/>
      <c r="N47" s="2"/>
      <c r="O47" s="2"/>
      <c r="P47" s="2"/>
      <c r="Q47" s="811" t="s">
        <v>54</v>
      </c>
      <c r="R47" s="811"/>
      <c r="S47" s="811"/>
      <c r="T47" s="811"/>
      <c r="U47" s="811"/>
      <c r="V47" s="811"/>
      <c r="W47" s="811"/>
      <c r="X47" s="811"/>
      <c r="Y47" s="811"/>
      <c r="Z47" s="811"/>
      <c r="AA47" s="811"/>
      <c r="AB47" s="811"/>
      <c r="AC47" s="811"/>
      <c r="AD47" s="811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S40:U40"/>
    <mergeCell ref="I43:M43"/>
    <mergeCell ref="S41:U41"/>
    <mergeCell ref="P40:R40"/>
    <mergeCell ref="B46:L46"/>
    <mergeCell ref="Q46:AD46"/>
    <mergeCell ref="AB41:AD41"/>
    <mergeCell ref="Y40:AA40"/>
    <mergeCell ref="B39:L39"/>
    <mergeCell ref="Y38:AA38"/>
    <mergeCell ref="M39:O39"/>
    <mergeCell ref="B47:L47"/>
    <mergeCell ref="Q47:AD47"/>
    <mergeCell ref="AB40:AD40"/>
    <mergeCell ref="B41:L41"/>
    <mergeCell ref="M41:O41"/>
    <mergeCell ref="B40:L40"/>
    <mergeCell ref="M40:O40"/>
    <mergeCell ref="Y41:AA41"/>
    <mergeCell ref="V40:X40"/>
    <mergeCell ref="V41:X41"/>
    <mergeCell ref="P39:R39"/>
    <mergeCell ref="S39:U39"/>
    <mergeCell ref="AB38:AD38"/>
    <mergeCell ref="AB39:AD39"/>
    <mergeCell ref="V38:X38"/>
    <mergeCell ref="Y39:AA39"/>
    <mergeCell ref="P41:R41"/>
    <mergeCell ref="AB35:AD35"/>
    <mergeCell ref="B34:L34"/>
    <mergeCell ref="M34:O34"/>
    <mergeCell ref="B38:L38"/>
    <mergeCell ref="M38:O38"/>
    <mergeCell ref="P38:R38"/>
    <mergeCell ref="S38:U38"/>
    <mergeCell ref="AB36:AD36"/>
    <mergeCell ref="B37:L37"/>
    <mergeCell ref="M37:O37"/>
    <mergeCell ref="AB37:AD37"/>
    <mergeCell ref="B36:L36"/>
    <mergeCell ref="M36:O36"/>
    <mergeCell ref="P36:R36"/>
    <mergeCell ref="S36:U36"/>
    <mergeCell ref="Y37:AA37"/>
    <mergeCell ref="V36:X36"/>
    <mergeCell ref="Y36:AA36"/>
    <mergeCell ref="P37:R37"/>
    <mergeCell ref="S37:U37"/>
    <mergeCell ref="P35:R35"/>
    <mergeCell ref="S35:U35"/>
    <mergeCell ref="B35:L35"/>
    <mergeCell ref="M35:O35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3:R33"/>
    <mergeCell ref="S33:U33"/>
    <mergeCell ref="S32:U32"/>
    <mergeCell ref="B33:L33"/>
    <mergeCell ref="M33:O33"/>
    <mergeCell ref="P31:R31"/>
    <mergeCell ref="S31:U31"/>
    <mergeCell ref="B30:L30"/>
    <mergeCell ref="B31:L31"/>
    <mergeCell ref="M31:O31"/>
    <mergeCell ref="B32:L32"/>
    <mergeCell ref="M32:O32"/>
    <mergeCell ref="P32:R32"/>
    <mergeCell ref="B29:L29"/>
    <mergeCell ref="M29:O29"/>
    <mergeCell ref="P29:R29"/>
    <mergeCell ref="M30:O30"/>
    <mergeCell ref="P30:R30"/>
    <mergeCell ref="S30:U30"/>
    <mergeCell ref="S29:U29"/>
    <mergeCell ref="S25:U25"/>
    <mergeCell ref="M26:O26"/>
    <mergeCell ref="P26:R26"/>
    <mergeCell ref="Y27:AA27"/>
    <mergeCell ref="S27:U27"/>
    <mergeCell ref="M27:O27"/>
    <mergeCell ref="P27:R27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30:X30"/>
    <mergeCell ref="V39:X39"/>
    <mergeCell ref="V37:X37"/>
    <mergeCell ref="V33:X33"/>
    <mergeCell ref="V34:X34"/>
    <mergeCell ref="V31:X31"/>
    <mergeCell ref="V32:X32"/>
    <mergeCell ref="Y14:AA14"/>
    <mergeCell ref="Y15:AA15"/>
    <mergeCell ref="Y16:AA16"/>
    <mergeCell ref="Y17:AA17"/>
    <mergeCell ref="Y18:AA18"/>
    <mergeCell ref="Y19:AA19"/>
    <mergeCell ref="V18:X18"/>
    <mergeCell ref="V19:X19"/>
    <mergeCell ref="V24:X24"/>
    <mergeCell ref="V25:X25"/>
    <mergeCell ref="V20:X20"/>
    <mergeCell ref="V21:X21"/>
    <mergeCell ref="V23:X23"/>
    <mergeCell ref="V22:X2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</mergeCells>
  <hyperlinks>
    <hyperlink ref="I43:M43" location="d_4!A1" display="UZUPEŁNIJ TABELĘ"/>
  </hyperlinks>
  <printOptions/>
  <pageMargins left="0.75" right="0.75" top="1" bottom="1" header="0.5" footer="0.5"/>
  <pageSetup horizontalDpi="600" verticalDpi="600" orientation="portrait" paperSize="9" scale="72" r:id="rId3"/>
  <headerFooter alignWithMargins="0">
    <oddFooter>&amp;LPROW_413_312/11/01/EPO&amp;RStrona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Q23" sqref="Q2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250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246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1" t="s">
        <v>247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</row>
    <row r="9" spans="1:13" ht="12.75" customHeight="1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7" t="s">
        <v>276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273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302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277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278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&amp;LPROW_413_312/11/01/EPO&amp;R1/1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262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263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61" t="s">
        <v>264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</row>
    <row r="9" spans="1:13" ht="12.75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7" t="s">
        <v>271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273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298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275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&amp;LPROW_413_312/11/01/EPO&amp;R1/1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AD12" sqref="AD12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48" t="s">
        <v>297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13"/>
      <c r="X4" s="13"/>
      <c r="Y4" s="111"/>
      <c r="Z4" s="101"/>
    </row>
    <row r="5" spans="1:26" ht="12.75">
      <c r="A5" s="110"/>
      <c r="B5" s="261" t="s">
        <v>291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3"/>
      <c r="W5" s="83"/>
      <c r="X5" s="84"/>
      <c r="Y5" s="111"/>
      <c r="Z5" s="101"/>
    </row>
    <row r="6" spans="1:29" ht="12.75">
      <c r="A6" s="110"/>
      <c r="B6" s="252" t="s">
        <v>174</v>
      </c>
      <c r="C6" s="253"/>
      <c r="D6" s="253"/>
      <c r="E6" s="253"/>
      <c r="F6" s="253"/>
      <c r="G6" s="253"/>
      <c r="H6" s="253"/>
      <c r="I6" s="254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55"/>
      <c r="C7" s="256"/>
      <c r="D7" s="256"/>
      <c r="E7" s="256"/>
      <c r="F7" s="256"/>
      <c r="G7" s="256"/>
      <c r="H7" s="256"/>
      <c r="I7" s="257"/>
      <c r="J7" s="5"/>
      <c r="K7" s="10"/>
      <c r="L7" s="148"/>
      <c r="M7" s="148"/>
      <c r="N7" s="251"/>
      <c r="O7" s="251"/>
      <c r="P7" s="251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58"/>
      <c r="C8" s="259"/>
      <c r="D8" s="259"/>
      <c r="E8" s="259"/>
      <c r="F8" s="259"/>
      <c r="G8" s="259"/>
      <c r="H8" s="259"/>
      <c r="I8" s="260"/>
      <c r="J8" s="8"/>
      <c r="K8" s="11"/>
      <c r="L8" s="264" t="s">
        <v>76</v>
      </c>
      <c r="M8" s="264"/>
      <c r="N8" s="229"/>
      <c r="O8" s="32"/>
      <c r="P8" s="32"/>
      <c r="Q8" s="11"/>
      <c r="R8" s="265" t="s">
        <v>71</v>
      </c>
      <c r="S8" s="265"/>
      <c r="T8" s="265"/>
      <c r="U8" s="265"/>
      <c r="V8" s="9"/>
      <c r="W8" s="11"/>
      <c r="X8" s="11"/>
      <c r="Y8" s="111"/>
      <c r="Z8" s="101"/>
    </row>
    <row r="9" spans="1:26" ht="12.75">
      <c r="A9" s="110"/>
      <c r="B9" s="242" t="s">
        <v>77</v>
      </c>
      <c r="C9" s="243"/>
      <c r="D9" s="243"/>
      <c r="E9" s="243"/>
      <c r="F9" s="243"/>
      <c r="G9" s="243"/>
      <c r="H9" s="243"/>
      <c r="I9" s="244"/>
      <c r="J9" s="267" t="s">
        <v>175</v>
      </c>
      <c r="K9" s="268"/>
      <c r="L9" s="268"/>
      <c r="M9" s="269"/>
      <c r="N9" s="270" t="s">
        <v>176</v>
      </c>
      <c r="O9" s="271"/>
      <c r="P9" s="271"/>
      <c r="Q9" s="271"/>
      <c r="R9" s="271"/>
      <c r="S9" s="271"/>
      <c r="T9" s="271"/>
      <c r="U9" s="271"/>
      <c r="V9" s="272"/>
      <c r="W9" s="19"/>
      <c r="X9" s="89"/>
      <c r="Y9" s="111"/>
      <c r="Z9" s="101"/>
    </row>
    <row r="10" spans="1:26" ht="38.25" customHeight="1">
      <c r="A10" s="110"/>
      <c r="B10" s="245"/>
      <c r="C10" s="246"/>
      <c r="D10" s="246"/>
      <c r="E10" s="246"/>
      <c r="F10" s="246"/>
      <c r="G10" s="246"/>
      <c r="H10" s="246"/>
      <c r="I10" s="247"/>
      <c r="J10" s="239"/>
      <c r="K10" s="240"/>
      <c r="L10" s="240"/>
      <c r="M10" s="241"/>
      <c r="N10" s="236"/>
      <c r="O10" s="237"/>
      <c r="P10" s="237"/>
      <c r="Q10" s="237"/>
      <c r="R10" s="237"/>
      <c r="S10" s="237"/>
      <c r="T10" s="237"/>
      <c r="U10" s="237"/>
      <c r="V10" s="238"/>
      <c r="W10" s="82"/>
      <c r="X10" s="105"/>
      <c r="Y10" s="111"/>
      <c r="Z10" s="101"/>
    </row>
    <row r="11" spans="1:26" ht="38.25" customHeight="1">
      <c r="A11" s="110"/>
      <c r="B11" s="245"/>
      <c r="C11" s="246"/>
      <c r="D11" s="246"/>
      <c r="E11" s="246"/>
      <c r="F11" s="246"/>
      <c r="G11" s="246"/>
      <c r="H11" s="246"/>
      <c r="I11" s="247"/>
      <c r="J11" s="239"/>
      <c r="K11" s="240"/>
      <c r="L11" s="240"/>
      <c r="M11" s="241"/>
      <c r="N11" s="236"/>
      <c r="O11" s="237"/>
      <c r="P11" s="237"/>
      <c r="Q11" s="237"/>
      <c r="R11" s="237"/>
      <c r="S11" s="237"/>
      <c r="T11" s="237"/>
      <c r="U11" s="237"/>
      <c r="V11" s="238"/>
      <c r="W11" s="82"/>
      <c r="X11" s="105"/>
      <c r="Y11" s="111"/>
      <c r="Z11" s="101"/>
    </row>
    <row r="12" spans="1:26" ht="38.25" customHeight="1">
      <c r="A12" s="110"/>
      <c r="B12" s="245"/>
      <c r="C12" s="246"/>
      <c r="D12" s="246"/>
      <c r="E12" s="246"/>
      <c r="F12" s="246"/>
      <c r="G12" s="246"/>
      <c r="H12" s="246"/>
      <c r="I12" s="247"/>
      <c r="J12" s="239"/>
      <c r="K12" s="240"/>
      <c r="L12" s="240"/>
      <c r="M12" s="241"/>
      <c r="N12" s="236"/>
      <c r="O12" s="237"/>
      <c r="P12" s="237"/>
      <c r="Q12" s="237"/>
      <c r="R12" s="237"/>
      <c r="S12" s="237"/>
      <c r="T12" s="237"/>
      <c r="U12" s="237"/>
      <c r="V12" s="238"/>
      <c r="W12" s="82"/>
      <c r="X12" s="105"/>
      <c r="Y12" s="111"/>
      <c r="Z12" s="101"/>
    </row>
    <row r="13" spans="1:26" ht="12.75">
      <c r="A13" s="110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135"/>
      <c r="W13" s="1"/>
      <c r="Y13" s="111"/>
      <c r="Z13" s="101"/>
    </row>
    <row r="14" spans="1:26" ht="12.75">
      <c r="A14" s="110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</mergeCells>
  <dataValidations count="1">
    <dataValidation type="list" allowBlank="1" showInputMessage="1" showErrorMessage="1" sqref="N7:P7">
      <formula1>$AC$5:$AC$13</formula1>
    </dataValidation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&amp;LPROW_413_312/11/01/EPO&amp;RStrona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4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6" t="s">
        <v>157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1"/>
      <c r="V4" s="77"/>
      <c r="W4" s="77"/>
      <c r="X4" s="78"/>
      <c r="Y4" s="109"/>
      <c r="Z4" s="1"/>
      <c r="AA4" s="1"/>
    </row>
    <row r="5" spans="1:27" ht="3.75" customHeight="1">
      <c r="A5" s="109"/>
      <c r="B5" s="302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4"/>
      <c r="V5" s="79"/>
      <c r="W5" s="79"/>
      <c r="X5" s="80"/>
      <c r="Y5" s="109"/>
      <c r="Z5" s="1"/>
      <c r="AA5" s="1"/>
    </row>
    <row r="6" spans="1:27" ht="27" customHeight="1">
      <c r="A6" s="109"/>
      <c r="B6" s="305" t="s">
        <v>238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7"/>
      <c r="V6" s="67"/>
      <c r="W6" s="67"/>
      <c r="X6" s="68"/>
      <c r="Y6" s="109"/>
      <c r="Z6" s="1"/>
      <c r="AA6" s="1"/>
    </row>
    <row r="7" spans="1:27" ht="12.75">
      <c r="A7" s="109"/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10"/>
      <c r="V7" s="69"/>
      <c r="W7" s="69"/>
      <c r="X7" s="70"/>
      <c r="Y7" s="109"/>
      <c r="Z7" s="1"/>
      <c r="AA7" s="1"/>
    </row>
    <row r="8" spans="1:27" ht="12.75">
      <c r="A8" s="109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3"/>
      <c r="V8" s="71"/>
      <c r="W8" s="71"/>
      <c r="X8" s="72"/>
      <c r="Y8" s="109"/>
      <c r="Z8" s="1"/>
      <c r="AA8" s="1"/>
    </row>
    <row r="9" spans="1:27" ht="12.75">
      <c r="A9" s="109"/>
      <c r="B9" s="311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3"/>
      <c r="V9" s="71"/>
      <c r="W9" s="71"/>
      <c r="X9" s="72"/>
      <c r="Y9" s="109"/>
      <c r="Z9" s="1"/>
      <c r="AA9" s="1"/>
    </row>
    <row r="10" spans="1:27" ht="12.75">
      <c r="A10" s="109"/>
      <c r="B10" s="311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3"/>
      <c r="V10" s="71"/>
      <c r="W10" s="71"/>
      <c r="X10" s="72"/>
      <c r="Y10" s="109"/>
      <c r="Z10" s="1"/>
      <c r="AA10" s="1"/>
    </row>
    <row r="11" spans="1:27" ht="12.75">
      <c r="A11" s="109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3"/>
      <c r="V11" s="71"/>
      <c r="W11" s="71"/>
      <c r="X11" s="72"/>
      <c r="Y11" s="109"/>
      <c r="Z11" s="1"/>
      <c r="AA11" s="1"/>
    </row>
    <row r="12" spans="1:27" ht="12.75">
      <c r="A12" s="109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3"/>
      <c r="V12" s="71"/>
      <c r="W12" s="71"/>
      <c r="X12" s="72"/>
      <c r="Y12" s="109"/>
      <c r="Z12" s="1"/>
      <c r="AA12" s="1"/>
    </row>
    <row r="13" spans="1:27" ht="12.75">
      <c r="A13" s="109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V13" s="71"/>
      <c r="W13" s="71"/>
      <c r="X13" s="72"/>
      <c r="Y13" s="109"/>
      <c r="Z13" s="1"/>
      <c r="AA13" s="1"/>
    </row>
    <row r="14" spans="1:27" ht="12.75">
      <c r="A14" s="109"/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3"/>
      <c r="V14" s="71"/>
      <c r="W14" s="71"/>
      <c r="X14" s="72"/>
      <c r="Y14" s="109"/>
      <c r="Z14" s="1"/>
      <c r="AA14" s="1"/>
    </row>
    <row r="15" spans="1:27" ht="48" customHeight="1">
      <c r="A15" s="109"/>
      <c r="B15" s="314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6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283" t="s">
        <v>141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5"/>
      <c r="V17" s="87"/>
      <c r="W17" s="87"/>
      <c r="X17" s="88"/>
      <c r="Y17" s="109"/>
      <c r="Z17" s="1"/>
      <c r="AA17" s="1"/>
    </row>
    <row r="18" spans="1:27" ht="39" customHeight="1">
      <c r="A18" s="185"/>
      <c r="B18" s="288" t="s">
        <v>130</v>
      </c>
      <c r="C18" s="289"/>
      <c r="D18" s="289"/>
      <c r="E18" s="290"/>
      <c r="F18" s="291" t="s">
        <v>131</v>
      </c>
      <c r="G18" s="292"/>
      <c r="H18" s="292"/>
      <c r="I18" s="292"/>
      <c r="J18" s="292"/>
      <c r="K18" s="293"/>
      <c r="L18" s="286" t="s">
        <v>132</v>
      </c>
      <c r="M18" s="287"/>
      <c r="N18" s="286" t="s">
        <v>133</v>
      </c>
      <c r="O18" s="287"/>
      <c r="P18" s="286" t="s">
        <v>2</v>
      </c>
      <c r="Q18" s="287"/>
      <c r="R18" s="286" t="s">
        <v>4</v>
      </c>
      <c r="S18" s="287"/>
      <c r="T18" s="286" t="s">
        <v>134</v>
      </c>
      <c r="U18" s="287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17" t="s">
        <v>135</v>
      </c>
      <c r="G19" s="318"/>
      <c r="H19" s="318"/>
      <c r="I19" s="318"/>
      <c r="J19" s="318"/>
      <c r="K19" s="319"/>
      <c r="L19" s="317" t="s">
        <v>136</v>
      </c>
      <c r="M19" s="319"/>
      <c r="N19" s="317" t="s">
        <v>137</v>
      </c>
      <c r="O19" s="319"/>
      <c r="P19" s="294" t="s">
        <v>137</v>
      </c>
      <c r="Q19" s="295"/>
      <c r="R19" s="294" t="s">
        <v>137</v>
      </c>
      <c r="S19" s="295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0"/>
      <c r="G20" s="281"/>
      <c r="H20" s="281"/>
      <c r="I20" s="281"/>
      <c r="J20" s="281"/>
      <c r="K20" s="282"/>
      <c r="L20" s="276"/>
      <c r="M20" s="277"/>
      <c r="N20" s="276"/>
      <c r="O20" s="277"/>
      <c r="P20" s="294" t="s">
        <v>137</v>
      </c>
      <c r="Q20" s="295"/>
      <c r="R20" s="294" t="s">
        <v>137</v>
      </c>
      <c r="S20" s="295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0"/>
      <c r="G21" s="281"/>
      <c r="H21" s="281"/>
      <c r="I21" s="281"/>
      <c r="J21" s="281"/>
      <c r="K21" s="282"/>
      <c r="L21" s="276"/>
      <c r="M21" s="277"/>
      <c r="N21" s="276"/>
      <c r="O21" s="277"/>
      <c r="P21" s="294" t="s">
        <v>137</v>
      </c>
      <c r="Q21" s="295"/>
      <c r="R21" s="294" t="s">
        <v>137</v>
      </c>
      <c r="S21" s="295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0"/>
      <c r="G22" s="281"/>
      <c r="H22" s="281"/>
      <c r="I22" s="281"/>
      <c r="J22" s="281"/>
      <c r="K22" s="282"/>
      <c r="L22" s="276"/>
      <c r="M22" s="277"/>
      <c r="N22" s="276"/>
      <c r="O22" s="277"/>
      <c r="P22" s="294" t="s">
        <v>137</v>
      </c>
      <c r="Q22" s="295"/>
      <c r="R22" s="294" t="s">
        <v>137</v>
      </c>
      <c r="S22" s="295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0"/>
      <c r="G23" s="281"/>
      <c r="H23" s="281"/>
      <c r="I23" s="281"/>
      <c r="J23" s="281"/>
      <c r="K23" s="282"/>
      <c r="L23" s="276"/>
      <c r="M23" s="277"/>
      <c r="N23" s="276"/>
      <c r="O23" s="277"/>
      <c r="P23" s="294" t="s">
        <v>137</v>
      </c>
      <c r="Q23" s="295"/>
      <c r="R23" s="294" t="s">
        <v>137</v>
      </c>
      <c r="S23" s="295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1" t="s">
        <v>138</v>
      </c>
      <c r="G24" s="292"/>
      <c r="H24" s="292"/>
      <c r="I24" s="292"/>
      <c r="J24" s="292"/>
      <c r="K24" s="293"/>
      <c r="L24" s="291" t="s">
        <v>240</v>
      </c>
      <c r="M24" s="293"/>
      <c r="N24" s="291" t="s">
        <v>137</v>
      </c>
      <c r="O24" s="293"/>
      <c r="P24" s="291" t="s">
        <v>137</v>
      </c>
      <c r="Q24" s="293"/>
      <c r="R24" s="291" t="s">
        <v>137</v>
      </c>
      <c r="S24" s="293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0"/>
      <c r="G25" s="281"/>
      <c r="H25" s="281"/>
      <c r="I25" s="281"/>
      <c r="J25" s="281"/>
      <c r="K25" s="282"/>
      <c r="L25" s="276"/>
      <c r="M25" s="277"/>
      <c r="N25" s="276"/>
      <c r="O25" s="277"/>
      <c r="P25" s="276"/>
      <c r="Q25" s="277"/>
      <c r="R25" s="276"/>
      <c r="S25" s="277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0"/>
      <c r="G26" s="281"/>
      <c r="H26" s="281"/>
      <c r="I26" s="281"/>
      <c r="J26" s="281"/>
      <c r="K26" s="282"/>
      <c r="L26" s="276"/>
      <c r="M26" s="277"/>
      <c r="N26" s="276"/>
      <c r="O26" s="277"/>
      <c r="P26" s="276"/>
      <c r="Q26" s="277"/>
      <c r="R26" s="276"/>
      <c r="S26" s="277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0"/>
      <c r="G27" s="281"/>
      <c r="H27" s="281"/>
      <c r="I27" s="281"/>
      <c r="J27" s="281"/>
      <c r="K27" s="282"/>
      <c r="L27" s="276"/>
      <c r="M27" s="277"/>
      <c r="N27" s="276"/>
      <c r="O27" s="277"/>
      <c r="P27" s="276"/>
      <c r="Q27" s="277"/>
      <c r="R27" s="276"/>
      <c r="S27" s="277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0"/>
      <c r="G28" s="281"/>
      <c r="H28" s="281"/>
      <c r="I28" s="281"/>
      <c r="J28" s="281"/>
      <c r="K28" s="282"/>
      <c r="L28" s="276"/>
      <c r="M28" s="277"/>
      <c r="N28" s="276"/>
      <c r="O28" s="277"/>
      <c r="P28" s="276"/>
      <c r="Q28" s="277"/>
      <c r="R28" s="276"/>
      <c r="S28" s="277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88" t="s">
        <v>139</v>
      </c>
      <c r="C29" s="289"/>
      <c r="D29" s="289"/>
      <c r="E29" s="290"/>
      <c r="F29" s="291" t="s">
        <v>140</v>
      </c>
      <c r="G29" s="292"/>
      <c r="H29" s="292"/>
      <c r="I29" s="292"/>
      <c r="J29" s="292"/>
      <c r="K29" s="292"/>
      <c r="L29" s="292"/>
      <c r="M29" s="293"/>
      <c r="N29" s="286" t="s">
        <v>133</v>
      </c>
      <c r="O29" s="287"/>
      <c r="P29" s="286" t="s">
        <v>3</v>
      </c>
      <c r="Q29" s="287"/>
      <c r="R29" s="286" t="s">
        <v>4</v>
      </c>
      <c r="S29" s="287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3"/>
      <c r="G30" s="274"/>
      <c r="H30" s="274"/>
      <c r="I30" s="274"/>
      <c r="J30" s="274"/>
      <c r="K30" s="274"/>
      <c r="L30" s="274"/>
      <c r="M30" s="275"/>
      <c r="N30" s="276"/>
      <c r="O30" s="277"/>
      <c r="P30" s="276"/>
      <c r="Q30" s="277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3"/>
      <c r="G31" s="274"/>
      <c r="H31" s="274"/>
      <c r="I31" s="274"/>
      <c r="J31" s="274"/>
      <c r="K31" s="274"/>
      <c r="L31" s="274"/>
      <c r="M31" s="275"/>
      <c r="N31" s="276"/>
      <c r="O31" s="277"/>
      <c r="P31" s="276"/>
      <c r="Q31" s="277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3"/>
      <c r="G32" s="274"/>
      <c r="H32" s="274"/>
      <c r="I32" s="274"/>
      <c r="J32" s="274"/>
      <c r="K32" s="274"/>
      <c r="L32" s="274"/>
      <c r="M32" s="275"/>
      <c r="N32" s="276"/>
      <c r="O32" s="277"/>
      <c r="P32" s="276"/>
      <c r="Q32" s="277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3"/>
      <c r="G33" s="274"/>
      <c r="H33" s="274"/>
      <c r="I33" s="274"/>
      <c r="J33" s="274"/>
      <c r="K33" s="274"/>
      <c r="L33" s="274"/>
      <c r="M33" s="275"/>
      <c r="N33" s="276"/>
      <c r="O33" s="277"/>
      <c r="P33" s="276"/>
      <c r="Q33" s="277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3"/>
      <c r="G34" s="274"/>
      <c r="H34" s="274"/>
      <c r="I34" s="274"/>
      <c r="J34" s="274"/>
      <c r="K34" s="274"/>
      <c r="L34" s="274"/>
      <c r="M34" s="275"/>
      <c r="N34" s="276"/>
      <c r="O34" s="277"/>
      <c r="P34" s="276"/>
      <c r="Q34" s="277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320" t="s">
        <v>239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Y36" s="109"/>
      <c r="Z36" s="1"/>
      <c r="AA36" s="1"/>
    </row>
    <row r="37" spans="1:27" ht="12.75">
      <c r="A37" s="10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Y37" s="109"/>
      <c r="Z37" s="1"/>
      <c r="AA37" s="1"/>
    </row>
    <row r="38" spans="1:27" ht="45.75" customHeight="1">
      <c r="A38" s="109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7:K27"/>
    <mergeCell ref="P25:Q25"/>
    <mergeCell ref="P27:Q27"/>
    <mergeCell ref="N29:O29"/>
    <mergeCell ref="P24:Q24"/>
    <mergeCell ref="F25:K25"/>
    <mergeCell ref="F26:K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</mergeCell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&amp;LPROW_413_312/11/01/EPO&amp;RStrona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T15" sqref="T15:X15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3" t="s">
        <v>158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5"/>
      <c r="Y3" s="110"/>
      <c r="AA3">
        <v>1</v>
      </c>
    </row>
    <row r="4" spans="1:25" ht="52.5" customHeight="1">
      <c r="A4" s="186"/>
      <c r="B4" s="156" t="s">
        <v>0</v>
      </c>
      <c r="C4" s="367" t="s">
        <v>122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 t="s">
        <v>5</v>
      </c>
      <c r="R4" s="367"/>
      <c r="S4" s="367"/>
      <c r="T4" s="368" t="s">
        <v>159</v>
      </c>
      <c r="U4" s="369"/>
      <c r="V4" s="369"/>
      <c r="W4" s="369"/>
      <c r="X4" s="370"/>
      <c r="Y4" s="112"/>
    </row>
    <row r="5" spans="1:25" ht="30" customHeight="1">
      <c r="A5" s="110"/>
      <c r="B5" s="157">
        <v>1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22"/>
      <c r="R5" s="322"/>
      <c r="S5" s="322"/>
      <c r="T5" s="321"/>
      <c r="U5" s="321"/>
      <c r="V5" s="321"/>
      <c r="W5" s="321"/>
      <c r="X5" s="321"/>
      <c r="Y5" s="110"/>
    </row>
    <row r="6" spans="1:25" ht="30" customHeight="1">
      <c r="A6" s="110"/>
      <c r="B6" s="157">
        <v>2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22"/>
      <c r="R6" s="322"/>
      <c r="S6" s="322"/>
      <c r="T6" s="321"/>
      <c r="U6" s="321"/>
      <c r="V6" s="321"/>
      <c r="W6" s="321"/>
      <c r="X6" s="321"/>
      <c r="Y6" s="110"/>
    </row>
    <row r="7" spans="1:25" ht="30" customHeight="1">
      <c r="A7" s="110"/>
      <c r="B7" s="157">
        <v>3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22"/>
      <c r="R7" s="322"/>
      <c r="S7" s="322"/>
      <c r="T7" s="321"/>
      <c r="U7" s="321"/>
      <c r="V7" s="321"/>
      <c r="W7" s="321"/>
      <c r="X7" s="321"/>
      <c r="Y7" s="110"/>
    </row>
    <row r="8" spans="1:25" ht="30" customHeight="1">
      <c r="A8" s="110"/>
      <c r="B8" s="157">
        <v>4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22"/>
      <c r="R8" s="322"/>
      <c r="S8" s="322"/>
      <c r="T8" s="321"/>
      <c r="U8" s="321"/>
      <c r="V8" s="321"/>
      <c r="W8" s="321"/>
      <c r="X8" s="321"/>
      <c r="Y8" s="110"/>
    </row>
    <row r="9" spans="1:25" ht="30" customHeight="1">
      <c r="A9" s="110"/>
      <c r="B9" s="157">
        <v>5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22"/>
      <c r="R9" s="322"/>
      <c r="S9" s="322"/>
      <c r="T9" s="321"/>
      <c r="U9" s="321"/>
      <c r="V9" s="321"/>
      <c r="W9" s="321"/>
      <c r="X9" s="321"/>
      <c r="Y9" s="110"/>
    </row>
    <row r="10" spans="1:25" ht="30" customHeight="1">
      <c r="A10" s="110"/>
      <c r="B10" s="157">
        <v>6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22"/>
      <c r="R10" s="322"/>
      <c r="S10" s="322"/>
      <c r="T10" s="321"/>
      <c r="U10" s="321"/>
      <c r="V10" s="321"/>
      <c r="W10" s="321"/>
      <c r="X10" s="321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3" t="s">
        <v>151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</row>
    <row r="13" spans="1:25" ht="12.75">
      <c r="A13" s="110"/>
      <c r="B13" s="344" t="s">
        <v>1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6"/>
      <c r="O13" s="350" t="s">
        <v>64</v>
      </c>
      <c r="P13" s="351"/>
      <c r="Q13" s="351"/>
      <c r="R13" s="351"/>
      <c r="S13" s="352"/>
      <c r="T13" s="350" t="s">
        <v>55</v>
      </c>
      <c r="U13" s="351"/>
      <c r="V13" s="351"/>
      <c r="W13" s="351"/>
      <c r="X13" s="352"/>
      <c r="Y13" s="110"/>
    </row>
    <row r="14" spans="1:25" ht="12.75" customHeight="1">
      <c r="A14" s="110"/>
      <c r="B14" s="347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9"/>
      <c r="O14" s="341">
        <f>T14-1</f>
        <v>2011</v>
      </c>
      <c r="P14" s="341"/>
      <c r="Q14" s="341"/>
      <c r="R14" s="341"/>
      <c r="S14" s="341"/>
      <c r="T14" s="343">
        <v>2012</v>
      </c>
      <c r="U14" s="343"/>
      <c r="V14" s="343"/>
      <c r="W14" s="343"/>
      <c r="X14" s="343"/>
      <c r="Y14" s="110"/>
    </row>
    <row r="15" spans="1:25" ht="39.75" customHeight="1">
      <c r="A15" s="110"/>
      <c r="B15" s="326" t="s">
        <v>6</v>
      </c>
      <c r="C15" s="327"/>
      <c r="D15" s="327"/>
      <c r="E15" s="327"/>
      <c r="F15" s="328"/>
      <c r="G15" s="335" t="s">
        <v>165</v>
      </c>
      <c r="H15" s="335"/>
      <c r="I15" s="335"/>
      <c r="J15" s="335"/>
      <c r="K15" s="335"/>
      <c r="L15" s="335"/>
      <c r="M15" s="335"/>
      <c r="N15" s="335"/>
      <c r="O15" s="337"/>
      <c r="P15" s="338"/>
      <c r="Q15" s="338"/>
      <c r="R15" s="338"/>
      <c r="S15" s="339"/>
      <c r="T15" s="337"/>
      <c r="U15" s="338"/>
      <c r="V15" s="338"/>
      <c r="W15" s="338"/>
      <c r="X15" s="339"/>
      <c r="Y15" s="110"/>
    </row>
    <row r="16" spans="1:25" ht="25.5" customHeight="1">
      <c r="A16" s="110"/>
      <c r="B16" s="329"/>
      <c r="C16" s="330"/>
      <c r="D16" s="330"/>
      <c r="E16" s="330"/>
      <c r="F16" s="331"/>
      <c r="G16" s="335" t="s">
        <v>7</v>
      </c>
      <c r="H16" s="335"/>
      <c r="I16" s="335"/>
      <c r="J16" s="335"/>
      <c r="K16" s="335"/>
      <c r="L16" s="335"/>
      <c r="M16" s="335"/>
      <c r="N16" s="335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110"/>
    </row>
    <row r="17" spans="1:25" ht="12.75">
      <c r="A17" s="110"/>
      <c r="B17" s="332"/>
      <c r="C17" s="333"/>
      <c r="D17" s="333"/>
      <c r="E17" s="333"/>
      <c r="F17" s="334"/>
      <c r="G17" s="335" t="s">
        <v>8</v>
      </c>
      <c r="H17" s="335"/>
      <c r="I17" s="335"/>
      <c r="J17" s="335"/>
      <c r="K17" s="335"/>
      <c r="L17" s="335"/>
      <c r="M17" s="335"/>
      <c r="N17" s="335"/>
      <c r="O17" s="336">
        <f>O15+O16</f>
        <v>0</v>
      </c>
      <c r="P17" s="336"/>
      <c r="Q17" s="336"/>
      <c r="R17" s="336"/>
      <c r="S17" s="336"/>
      <c r="T17" s="336">
        <f>T15+T16</f>
        <v>0</v>
      </c>
      <c r="U17" s="336"/>
      <c r="V17" s="336"/>
      <c r="W17" s="336"/>
      <c r="X17" s="336"/>
      <c r="Y17" s="110"/>
    </row>
    <row r="18" spans="1:25" ht="12.75">
      <c r="A18" s="110"/>
      <c r="B18" s="383" t="s">
        <v>152</v>
      </c>
      <c r="C18" s="383"/>
      <c r="D18" s="383"/>
      <c r="E18" s="383"/>
      <c r="F18" s="383"/>
      <c r="G18" s="353" t="s">
        <v>177</v>
      </c>
      <c r="H18" s="371"/>
      <c r="I18" s="371"/>
      <c r="J18" s="371"/>
      <c r="K18" s="371"/>
      <c r="L18" s="371"/>
      <c r="M18" s="371"/>
      <c r="N18" s="372"/>
      <c r="O18" s="336">
        <f>SUM(O19,O20,O21,O22,O23,O24,O25,O26,O27,O28,O29)</f>
        <v>0</v>
      </c>
      <c r="P18" s="336"/>
      <c r="Q18" s="336"/>
      <c r="R18" s="336"/>
      <c r="S18" s="336"/>
      <c r="T18" s="336">
        <f>SUM(T19,T20,T21,T22,T23,T24,T25,T26,T27,T28,T29)</f>
        <v>0</v>
      </c>
      <c r="U18" s="336"/>
      <c r="V18" s="336"/>
      <c r="W18" s="336"/>
      <c r="X18" s="336"/>
      <c r="Y18" s="110"/>
    </row>
    <row r="19" spans="1:25" ht="12.75">
      <c r="A19" s="110"/>
      <c r="B19" s="383"/>
      <c r="C19" s="383"/>
      <c r="D19" s="383"/>
      <c r="E19" s="383"/>
      <c r="F19" s="383"/>
      <c r="G19" s="353" t="s">
        <v>153</v>
      </c>
      <c r="H19" s="354"/>
      <c r="I19" s="354"/>
      <c r="J19" s="354"/>
      <c r="K19" s="354"/>
      <c r="L19" s="354"/>
      <c r="M19" s="354"/>
      <c r="N19" s="355"/>
      <c r="O19" s="337"/>
      <c r="P19" s="338"/>
      <c r="Q19" s="338"/>
      <c r="R19" s="338"/>
      <c r="S19" s="339"/>
      <c r="T19" s="337"/>
      <c r="U19" s="338"/>
      <c r="V19" s="338"/>
      <c r="W19" s="338"/>
      <c r="X19" s="339"/>
      <c r="Y19" s="110"/>
    </row>
    <row r="20" spans="1:25" ht="12.75">
      <c r="A20" s="110"/>
      <c r="B20" s="383"/>
      <c r="C20" s="383"/>
      <c r="D20" s="383"/>
      <c r="E20" s="383"/>
      <c r="F20" s="383"/>
      <c r="G20" s="353" t="s">
        <v>290</v>
      </c>
      <c r="H20" s="356"/>
      <c r="I20" s="356"/>
      <c r="J20" s="356"/>
      <c r="K20" s="356"/>
      <c r="L20" s="356"/>
      <c r="M20" s="356"/>
      <c r="N20" s="357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110"/>
    </row>
    <row r="21" spans="1:25" ht="12.75">
      <c r="A21" s="110"/>
      <c r="B21" s="383"/>
      <c r="C21" s="383"/>
      <c r="D21" s="383"/>
      <c r="E21" s="383"/>
      <c r="F21" s="383"/>
      <c r="G21" s="353" t="s">
        <v>281</v>
      </c>
      <c r="H21" s="373"/>
      <c r="I21" s="373"/>
      <c r="J21" s="373"/>
      <c r="K21" s="373"/>
      <c r="L21" s="373"/>
      <c r="M21" s="373"/>
      <c r="N21" s="374"/>
      <c r="O21" s="337"/>
      <c r="P21" s="338"/>
      <c r="Q21" s="338"/>
      <c r="R21" s="338"/>
      <c r="S21" s="339"/>
      <c r="T21" s="337"/>
      <c r="U21" s="338"/>
      <c r="V21" s="338"/>
      <c r="W21" s="338"/>
      <c r="X21" s="339"/>
      <c r="Y21" s="110"/>
    </row>
    <row r="22" spans="1:25" ht="51.75" customHeight="1">
      <c r="A22" s="110"/>
      <c r="B22" s="383"/>
      <c r="C22" s="383"/>
      <c r="D22" s="383"/>
      <c r="E22" s="383"/>
      <c r="F22" s="383"/>
      <c r="G22" s="323" t="s">
        <v>282</v>
      </c>
      <c r="H22" s="377"/>
      <c r="I22" s="377"/>
      <c r="J22" s="377"/>
      <c r="K22" s="377"/>
      <c r="L22" s="377"/>
      <c r="M22" s="377"/>
      <c r="N22" s="378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110"/>
    </row>
    <row r="23" spans="1:25" ht="25.5" customHeight="1">
      <c r="A23" s="110"/>
      <c r="B23" s="383"/>
      <c r="C23" s="383"/>
      <c r="D23" s="383"/>
      <c r="E23" s="383"/>
      <c r="F23" s="383"/>
      <c r="G23" s="323" t="s">
        <v>283</v>
      </c>
      <c r="H23" s="354"/>
      <c r="I23" s="354"/>
      <c r="J23" s="354"/>
      <c r="K23" s="354"/>
      <c r="L23" s="354"/>
      <c r="M23" s="354"/>
      <c r="N23" s="355"/>
      <c r="O23" s="337"/>
      <c r="P23" s="338"/>
      <c r="Q23" s="338"/>
      <c r="R23" s="338"/>
      <c r="S23" s="339"/>
      <c r="T23" s="337"/>
      <c r="U23" s="338"/>
      <c r="V23" s="338"/>
      <c r="W23" s="338"/>
      <c r="X23" s="339"/>
      <c r="Y23" s="110"/>
    </row>
    <row r="24" spans="1:25" ht="25.5" customHeight="1">
      <c r="A24" s="110"/>
      <c r="B24" s="383"/>
      <c r="C24" s="383"/>
      <c r="D24" s="383"/>
      <c r="E24" s="383"/>
      <c r="F24" s="383"/>
      <c r="G24" s="323" t="s">
        <v>285</v>
      </c>
      <c r="H24" s="375"/>
      <c r="I24" s="375"/>
      <c r="J24" s="375"/>
      <c r="K24" s="375"/>
      <c r="L24" s="375"/>
      <c r="M24" s="375"/>
      <c r="N24" s="376"/>
      <c r="O24" s="337"/>
      <c r="P24" s="365"/>
      <c r="Q24" s="365"/>
      <c r="R24" s="365"/>
      <c r="S24" s="366"/>
      <c r="T24" s="337"/>
      <c r="U24" s="365"/>
      <c r="V24" s="365"/>
      <c r="W24" s="365"/>
      <c r="X24" s="366"/>
      <c r="Y24" s="110"/>
    </row>
    <row r="25" spans="1:25" ht="17.25" customHeight="1">
      <c r="A25" s="110"/>
      <c r="B25" s="383"/>
      <c r="C25" s="383"/>
      <c r="D25" s="383"/>
      <c r="E25" s="383"/>
      <c r="F25" s="383"/>
      <c r="G25" s="323" t="s">
        <v>286</v>
      </c>
      <c r="H25" s="354"/>
      <c r="I25" s="354"/>
      <c r="J25" s="354"/>
      <c r="K25" s="354"/>
      <c r="L25" s="354"/>
      <c r="M25" s="354"/>
      <c r="N25" s="355"/>
      <c r="O25" s="337"/>
      <c r="P25" s="338"/>
      <c r="Q25" s="338"/>
      <c r="R25" s="338"/>
      <c r="S25" s="339"/>
      <c r="T25" s="337"/>
      <c r="U25" s="338"/>
      <c r="V25" s="338"/>
      <c r="W25" s="338"/>
      <c r="X25" s="339"/>
      <c r="Y25" s="110"/>
    </row>
    <row r="26" spans="1:25" ht="29.25" customHeight="1">
      <c r="A26" s="110"/>
      <c r="B26" s="383"/>
      <c r="C26" s="383"/>
      <c r="D26" s="383"/>
      <c r="E26" s="383"/>
      <c r="F26" s="383"/>
      <c r="G26" s="323" t="s">
        <v>287</v>
      </c>
      <c r="H26" s="354"/>
      <c r="I26" s="354"/>
      <c r="J26" s="354"/>
      <c r="K26" s="354"/>
      <c r="L26" s="354"/>
      <c r="M26" s="354"/>
      <c r="N26" s="355"/>
      <c r="O26" s="337"/>
      <c r="P26" s="338"/>
      <c r="Q26" s="338"/>
      <c r="R26" s="338"/>
      <c r="S26" s="339"/>
      <c r="T26" s="337"/>
      <c r="U26" s="338"/>
      <c r="V26" s="338"/>
      <c r="W26" s="338"/>
      <c r="X26" s="339"/>
      <c r="Y26" s="110"/>
    </row>
    <row r="27" spans="1:25" ht="29.25" customHeight="1">
      <c r="A27" s="110"/>
      <c r="B27" s="383"/>
      <c r="C27" s="383"/>
      <c r="D27" s="383"/>
      <c r="E27" s="383"/>
      <c r="F27" s="383"/>
      <c r="G27" s="323" t="s">
        <v>288</v>
      </c>
      <c r="H27" s="375"/>
      <c r="I27" s="375"/>
      <c r="J27" s="375"/>
      <c r="K27" s="375"/>
      <c r="L27" s="375"/>
      <c r="M27" s="375"/>
      <c r="N27" s="376"/>
      <c r="O27" s="337"/>
      <c r="P27" s="365"/>
      <c r="Q27" s="365"/>
      <c r="R27" s="365"/>
      <c r="S27" s="366"/>
      <c r="T27" s="337"/>
      <c r="U27" s="365"/>
      <c r="V27" s="365"/>
      <c r="W27" s="365"/>
      <c r="X27" s="366"/>
      <c r="Y27" s="110"/>
    </row>
    <row r="28" spans="1:25" ht="29.25" customHeight="1">
      <c r="A28" s="110"/>
      <c r="B28" s="383"/>
      <c r="C28" s="383"/>
      <c r="D28" s="383"/>
      <c r="E28" s="383"/>
      <c r="F28" s="383"/>
      <c r="G28" s="323" t="s">
        <v>289</v>
      </c>
      <c r="H28" s="375"/>
      <c r="I28" s="375"/>
      <c r="J28" s="375"/>
      <c r="K28" s="375"/>
      <c r="L28" s="375"/>
      <c r="M28" s="375"/>
      <c r="N28" s="376"/>
      <c r="O28" s="337"/>
      <c r="P28" s="365"/>
      <c r="Q28" s="365"/>
      <c r="R28" s="365"/>
      <c r="S28" s="366"/>
      <c r="T28" s="337"/>
      <c r="U28" s="365"/>
      <c r="V28" s="365"/>
      <c r="W28" s="365"/>
      <c r="X28" s="366"/>
      <c r="Y28" s="110"/>
    </row>
    <row r="29" spans="1:25" ht="12.75" customHeight="1">
      <c r="A29" s="110"/>
      <c r="B29" s="383"/>
      <c r="C29" s="383"/>
      <c r="D29" s="383"/>
      <c r="E29" s="383"/>
      <c r="F29" s="383"/>
      <c r="G29" s="323" t="s">
        <v>284</v>
      </c>
      <c r="H29" s="354"/>
      <c r="I29" s="354"/>
      <c r="J29" s="354"/>
      <c r="K29" s="354"/>
      <c r="L29" s="354"/>
      <c r="M29" s="354"/>
      <c r="N29" s="355"/>
      <c r="O29" s="337"/>
      <c r="P29" s="338"/>
      <c r="Q29" s="338"/>
      <c r="R29" s="338"/>
      <c r="S29" s="339"/>
      <c r="T29" s="337"/>
      <c r="U29" s="338"/>
      <c r="V29" s="338"/>
      <c r="W29" s="338"/>
      <c r="X29" s="339"/>
      <c r="Y29" s="110"/>
    </row>
    <row r="30" spans="1:25" ht="12.75">
      <c r="A30" s="110"/>
      <c r="B30" s="384"/>
      <c r="C30" s="384"/>
      <c r="D30" s="384"/>
      <c r="E30" s="384"/>
      <c r="F30" s="384"/>
      <c r="G30" s="380" t="s">
        <v>8</v>
      </c>
      <c r="H30" s="381"/>
      <c r="I30" s="381"/>
      <c r="J30" s="381"/>
      <c r="K30" s="381"/>
      <c r="L30" s="381"/>
      <c r="M30" s="381"/>
      <c r="N30" s="382"/>
      <c r="O30" s="379">
        <f>SUM(O19:S29)</f>
        <v>0</v>
      </c>
      <c r="P30" s="379"/>
      <c r="Q30" s="379"/>
      <c r="R30" s="379"/>
      <c r="S30" s="379"/>
      <c r="T30" s="379">
        <f>SUM(T19:X29)</f>
        <v>0</v>
      </c>
      <c r="U30" s="379"/>
      <c r="V30" s="379"/>
      <c r="W30" s="379"/>
      <c r="X30" s="379"/>
      <c r="Y30" s="110"/>
    </row>
    <row r="31" spans="1:25" ht="21" customHeight="1">
      <c r="A31" s="110"/>
      <c r="B31" s="323" t="s">
        <v>120</v>
      </c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8"/>
      <c r="O31" s="362">
        <f>O17-O18</f>
        <v>0</v>
      </c>
      <c r="P31" s="363"/>
      <c r="Q31" s="363"/>
      <c r="R31" s="363"/>
      <c r="S31" s="364"/>
      <c r="T31" s="362">
        <f>T17-T18</f>
        <v>0</v>
      </c>
      <c r="U31" s="363"/>
      <c r="V31" s="363"/>
      <c r="W31" s="363"/>
      <c r="X31" s="364"/>
      <c r="Y31" s="110"/>
    </row>
    <row r="32" spans="1:25" ht="21.75" customHeight="1">
      <c r="A32" s="110"/>
      <c r="B32" s="323" t="s">
        <v>224</v>
      </c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8"/>
      <c r="O32" s="359"/>
      <c r="P32" s="360"/>
      <c r="Q32" s="360"/>
      <c r="R32" s="360"/>
      <c r="S32" s="361"/>
      <c r="T32" s="359"/>
      <c r="U32" s="360"/>
      <c r="V32" s="360"/>
      <c r="W32" s="360"/>
      <c r="X32" s="361"/>
      <c r="Y32" s="110"/>
    </row>
    <row r="33" spans="1:25" ht="27" customHeight="1">
      <c r="A33" s="111"/>
      <c r="B33" s="323" t="s">
        <v>121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  <c r="O33" s="358">
        <f>O31-O32</f>
        <v>0</v>
      </c>
      <c r="P33" s="358"/>
      <c r="Q33" s="358"/>
      <c r="R33" s="358"/>
      <c r="S33" s="358"/>
      <c r="T33" s="358">
        <f>T31-T32</f>
        <v>0</v>
      </c>
      <c r="U33" s="358"/>
      <c r="V33" s="358"/>
      <c r="W33" s="358"/>
      <c r="X33" s="358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G25:N25"/>
    <mergeCell ref="G21:N21"/>
    <mergeCell ref="O21:S21"/>
    <mergeCell ref="G24:N24"/>
    <mergeCell ref="O24:S24"/>
    <mergeCell ref="G22:N22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T19:X19"/>
    <mergeCell ref="O20:S20"/>
    <mergeCell ref="T20:X20"/>
    <mergeCell ref="O19:S19"/>
    <mergeCell ref="O18:S18"/>
    <mergeCell ref="G17:N17"/>
    <mergeCell ref="G19:N19"/>
    <mergeCell ref="G20:N20"/>
    <mergeCell ref="G16:N16"/>
    <mergeCell ref="T14:X14"/>
    <mergeCell ref="O15:S15"/>
    <mergeCell ref="B13:N14"/>
    <mergeCell ref="O13:S13"/>
    <mergeCell ref="T13:X13"/>
    <mergeCell ref="T16:X16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T7:X7"/>
    <mergeCell ref="Q5:S5"/>
    <mergeCell ref="T5:X5"/>
    <mergeCell ref="Q6:S6"/>
    <mergeCell ref="T6:X6"/>
    <mergeCell ref="Q7:S7"/>
  </mergeCells>
  <dataValidations count="1">
    <dataValidation allowBlank="1" showInputMessage="1" showErrorMessage="1" sqref="Q5:S10"/>
  </dataValidations>
  <printOptions/>
  <pageMargins left="0.56" right="0.37" top="1" bottom="1" header="0.5" footer="0.5"/>
  <pageSetup horizontalDpi="600" verticalDpi="600" orientation="portrait" paperSize="9" scale="89" r:id="rId3"/>
  <headerFooter alignWithMargins="0">
    <oddFooter>&amp;LPROW_413_312/11/01/EPO&amp;RStrona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4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78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18" customHeight="1">
      <c r="A5" s="110"/>
      <c r="B5" s="323" t="s">
        <v>123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188.25" customHeight="1">
      <c r="A6" s="110"/>
      <c r="B6" s="383" t="s">
        <v>200</v>
      </c>
      <c r="C6" s="383"/>
      <c r="D6" s="383"/>
      <c r="E6" s="383"/>
      <c r="F6" s="383"/>
      <c r="G6" s="383"/>
      <c r="H6" s="383"/>
      <c r="I6" s="383"/>
      <c r="J6" s="383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42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35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  <c r="Y11" s="110"/>
    </row>
    <row r="12" spans="1:25" ht="12.75">
      <c r="A12" s="110"/>
      <c r="B12" s="242" t="s">
        <v>162</v>
      </c>
      <c r="C12" s="243"/>
      <c r="D12" s="243"/>
      <c r="E12" s="243"/>
      <c r="F12" s="243"/>
      <c r="G12" s="243"/>
      <c r="H12" s="243"/>
      <c r="I12" s="243"/>
      <c r="J12" s="244"/>
      <c r="K12" s="267" t="s">
        <v>175</v>
      </c>
      <c r="L12" s="268"/>
      <c r="M12" s="268"/>
      <c r="N12" s="269"/>
      <c r="O12" s="387" t="s">
        <v>176</v>
      </c>
      <c r="P12" s="388"/>
      <c r="Q12" s="388"/>
      <c r="R12" s="388"/>
      <c r="S12" s="388"/>
      <c r="T12" s="388"/>
      <c r="U12" s="388"/>
      <c r="V12" s="388"/>
      <c r="W12" s="388"/>
      <c r="X12" s="389"/>
      <c r="Y12" s="110"/>
    </row>
    <row r="13" spans="1:25" ht="12.75">
      <c r="A13" s="110"/>
      <c r="B13" s="425"/>
      <c r="C13" s="426"/>
      <c r="D13" s="426"/>
      <c r="E13" s="426"/>
      <c r="F13" s="426"/>
      <c r="G13" s="426"/>
      <c r="H13" s="426"/>
      <c r="I13" s="426"/>
      <c r="J13" s="427"/>
      <c r="K13" s="399"/>
      <c r="L13" s="400"/>
      <c r="M13" s="400"/>
      <c r="N13" s="401"/>
      <c r="O13" s="390"/>
      <c r="P13" s="391"/>
      <c r="Q13" s="391"/>
      <c r="R13" s="391"/>
      <c r="S13" s="391"/>
      <c r="T13" s="391"/>
      <c r="U13" s="391"/>
      <c r="V13" s="391"/>
      <c r="W13" s="391"/>
      <c r="X13" s="392"/>
      <c r="Y13" s="110"/>
    </row>
    <row r="14" spans="1:25" ht="12.75">
      <c r="A14" s="110"/>
      <c r="B14" s="425"/>
      <c r="C14" s="426"/>
      <c r="D14" s="426"/>
      <c r="E14" s="426"/>
      <c r="F14" s="426"/>
      <c r="G14" s="426"/>
      <c r="H14" s="426"/>
      <c r="I14" s="426"/>
      <c r="J14" s="427"/>
      <c r="K14" s="402"/>
      <c r="L14" s="403"/>
      <c r="M14" s="403"/>
      <c r="N14" s="404"/>
      <c r="O14" s="393"/>
      <c r="P14" s="394"/>
      <c r="Q14" s="394"/>
      <c r="R14" s="394"/>
      <c r="S14" s="394"/>
      <c r="T14" s="394"/>
      <c r="U14" s="394"/>
      <c r="V14" s="394"/>
      <c r="W14" s="394"/>
      <c r="X14" s="395"/>
      <c r="Y14" s="110"/>
    </row>
    <row r="15" spans="1:25" ht="12.75">
      <c r="A15" s="110"/>
      <c r="B15" s="425"/>
      <c r="C15" s="428"/>
      <c r="D15" s="428"/>
      <c r="E15" s="428"/>
      <c r="F15" s="428"/>
      <c r="G15" s="428"/>
      <c r="H15" s="428"/>
      <c r="I15" s="428"/>
      <c r="J15" s="427"/>
      <c r="K15" s="402"/>
      <c r="L15" s="403"/>
      <c r="M15" s="403"/>
      <c r="N15" s="404"/>
      <c r="O15" s="393"/>
      <c r="P15" s="394"/>
      <c r="Q15" s="394"/>
      <c r="R15" s="394"/>
      <c r="S15" s="394"/>
      <c r="T15" s="394"/>
      <c r="U15" s="394"/>
      <c r="V15" s="394"/>
      <c r="W15" s="394"/>
      <c r="X15" s="395"/>
      <c r="Y15" s="110"/>
    </row>
    <row r="16" spans="1:25" ht="51" customHeight="1">
      <c r="A16" s="110"/>
      <c r="B16" s="429"/>
      <c r="C16" s="430"/>
      <c r="D16" s="430"/>
      <c r="E16" s="430"/>
      <c r="F16" s="430"/>
      <c r="G16" s="430"/>
      <c r="H16" s="430"/>
      <c r="I16" s="430"/>
      <c r="J16" s="430"/>
      <c r="K16" s="405"/>
      <c r="L16" s="406"/>
      <c r="M16" s="406"/>
      <c r="N16" s="407"/>
      <c r="O16" s="396"/>
      <c r="P16" s="397"/>
      <c r="Q16" s="397"/>
      <c r="R16" s="397"/>
      <c r="S16" s="397"/>
      <c r="T16" s="397"/>
      <c r="U16" s="397"/>
      <c r="V16" s="397"/>
      <c r="W16" s="397"/>
      <c r="X16" s="398"/>
      <c r="Y16" s="110"/>
    </row>
    <row r="17" spans="1:25" ht="12.75">
      <c r="A17" s="110"/>
      <c r="B17" s="242" t="s">
        <v>83</v>
      </c>
      <c r="C17" s="438"/>
      <c r="D17" s="438"/>
      <c r="E17" s="438"/>
      <c r="F17" s="438"/>
      <c r="G17" s="438"/>
      <c r="H17" s="438"/>
      <c r="I17" s="438"/>
      <c r="J17" s="439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0"/>
      <c r="C18" s="441"/>
      <c r="D18" s="441"/>
      <c r="E18" s="441"/>
      <c r="F18" s="441"/>
      <c r="G18" s="441"/>
      <c r="H18" s="441"/>
      <c r="I18" s="441"/>
      <c r="J18" s="442"/>
      <c r="K18" s="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6"/>
      <c r="Y18" s="110"/>
    </row>
    <row r="19" spans="1:25" ht="12.75">
      <c r="A19" s="110"/>
      <c r="B19" s="440"/>
      <c r="C19" s="441"/>
      <c r="D19" s="441"/>
      <c r="E19" s="441"/>
      <c r="F19" s="441"/>
      <c r="G19" s="441"/>
      <c r="H19" s="441"/>
      <c r="I19" s="441"/>
      <c r="J19" s="442"/>
      <c r="K19" s="5"/>
      <c r="L19" s="408" t="s">
        <v>179</v>
      </c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6"/>
      <c r="Y19" s="110"/>
    </row>
    <row r="20" spans="1:25" ht="26.25" customHeight="1">
      <c r="A20" s="110"/>
      <c r="B20" s="440"/>
      <c r="C20" s="441"/>
      <c r="D20" s="441"/>
      <c r="E20" s="441"/>
      <c r="F20" s="441"/>
      <c r="G20" s="441"/>
      <c r="H20" s="441"/>
      <c r="I20" s="441"/>
      <c r="J20" s="442"/>
      <c r="K20" s="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6"/>
      <c r="Y20" s="110"/>
    </row>
    <row r="21" spans="1:25" ht="12.75">
      <c r="A21" s="110"/>
      <c r="B21" s="440"/>
      <c r="C21" s="441"/>
      <c r="D21" s="441"/>
      <c r="E21" s="441"/>
      <c r="F21" s="441"/>
      <c r="G21" s="441"/>
      <c r="H21" s="441"/>
      <c r="I21" s="441"/>
      <c r="J21" s="442"/>
      <c r="K21" s="5"/>
      <c r="L21" s="386" t="s">
        <v>72</v>
      </c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6"/>
      <c r="Y21" s="110"/>
    </row>
    <row r="22" spans="1:25" ht="24.75" customHeight="1">
      <c r="A22" s="110"/>
      <c r="B22" s="440"/>
      <c r="C22" s="441"/>
      <c r="D22" s="441"/>
      <c r="E22" s="441"/>
      <c r="F22" s="441"/>
      <c r="G22" s="441"/>
      <c r="H22" s="441"/>
      <c r="I22" s="441"/>
      <c r="J22" s="442"/>
      <c r="K22" s="5"/>
      <c r="L22" s="443"/>
      <c r="M22" s="443"/>
      <c r="N22" s="443"/>
      <c r="O22" s="10"/>
      <c r="P22" s="385"/>
      <c r="Q22" s="385"/>
      <c r="R22" s="385"/>
      <c r="S22" s="29"/>
      <c r="T22" s="385"/>
      <c r="U22" s="385"/>
      <c r="V22" s="385"/>
      <c r="W22" s="385"/>
      <c r="X22" s="6"/>
      <c r="Y22" s="110"/>
    </row>
    <row r="23" spans="1:25" ht="12.75">
      <c r="A23" s="110"/>
      <c r="B23" s="440"/>
      <c r="C23" s="441"/>
      <c r="D23" s="441"/>
      <c r="E23" s="441"/>
      <c r="F23" s="441"/>
      <c r="G23" s="441"/>
      <c r="H23" s="441"/>
      <c r="I23" s="441"/>
      <c r="J23" s="442"/>
      <c r="K23" s="5"/>
      <c r="L23" s="386" t="s">
        <v>73</v>
      </c>
      <c r="M23" s="386"/>
      <c r="N23" s="386"/>
      <c r="O23" s="224"/>
      <c r="P23" s="408" t="s">
        <v>79</v>
      </c>
      <c r="Q23" s="408"/>
      <c r="R23" s="408"/>
      <c r="S23" s="22"/>
      <c r="T23" s="408" t="s">
        <v>80</v>
      </c>
      <c r="U23" s="408"/>
      <c r="V23" s="408"/>
      <c r="W23" s="408"/>
      <c r="X23" s="6"/>
      <c r="Y23" s="110"/>
    </row>
    <row r="24" spans="1:25" ht="29.25" customHeight="1">
      <c r="A24" s="110"/>
      <c r="B24" s="440"/>
      <c r="C24" s="441"/>
      <c r="D24" s="441"/>
      <c r="E24" s="441"/>
      <c r="F24" s="441"/>
      <c r="G24" s="441"/>
      <c r="H24" s="441"/>
      <c r="I24" s="441"/>
      <c r="J24" s="442"/>
      <c r="K24" s="5"/>
      <c r="L24" s="433"/>
      <c r="M24" s="433"/>
      <c r="N24" s="433"/>
      <c r="O24" s="433"/>
      <c r="P24" s="433"/>
      <c r="Q24" s="29"/>
      <c r="R24" s="29"/>
      <c r="S24" s="385"/>
      <c r="T24" s="385"/>
      <c r="U24" s="385"/>
      <c r="V24" s="385"/>
      <c r="W24" s="385"/>
      <c r="X24" s="6"/>
      <c r="Y24" s="110"/>
    </row>
    <row r="25" spans="1:25" ht="29.25" customHeight="1">
      <c r="A25" s="110"/>
      <c r="B25" s="245"/>
      <c r="C25" s="246"/>
      <c r="D25" s="246"/>
      <c r="E25" s="246"/>
      <c r="F25" s="246"/>
      <c r="G25" s="246"/>
      <c r="H25" s="246"/>
      <c r="I25" s="246"/>
      <c r="J25" s="247"/>
      <c r="K25" s="8"/>
      <c r="L25" s="431" t="s">
        <v>81</v>
      </c>
      <c r="M25" s="431"/>
      <c r="N25" s="431"/>
      <c r="O25" s="431"/>
      <c r="P25" s="431"/>
      <c r="Q25" s="432"/>
      <c r="R25" s="432"/>
      <c r="S25" s="431" t="s">
        <v>82</v>
      </c>
      <c r="T25" s="431"/>
      <c r="U25" s="431"/>
      <c r="V25" s="431"/>
      <c r="W25" s="431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424"/>
      <c r="T28" s="424"/>
      <c r="U28" s="424"/>
      <c r="V28" s="424"/>
      <c r="W28" s="110"/>
      <c r="X28" s="110"/>
      <c r="Y28" s="110"/>
    </row>
    <row r="29" spans="1:25" ht="26.25" customHeight="1">
      <c r="A29" s="110"/>
      <c r="B29" s="434" t="s">
        <v>180</v>
      </c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4" right="0.75" top="1" bottom="1" header="0.5" footer="0.5"/>
  <pageSetup horizontalDpi="600" verticalDpi="600" orientation="portrait" paperSize="9" scale="96" r:id="rId1"/>
  <headerFooter alignWithMargins="0">
    <oddFooter>&amp;LPROW_413_312/11/01/EPO&amp;RStrona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283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3" t="s">
        <v>143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5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6" right="0.4" top="1" bottom="1" header="0.5" footer="0.5"/>
  <pageSetup horizontalDpi="600" verticalDpi="600" orientation="portrait" paperSize="9" r:id="rId1"/>
  <headerFooter alignWithMargins="0">
    <oddFooter>&amp;LPROW_413_312/11/01/EPO&amp;RStrona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W17" sqref="W17:AB17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3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88" t="s">
        <v>166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110"/>
      <c r="AD3" s="1"/>
      <c r="AE3">
        <v>2</v>
      </c>
      <c r="AF3">
        <v>2</v>
      </c>
    </row>
    <row r="4" spans="1:30" ht="12.75">
      <c r="A4" s="110"/>
      <c r="B4" s="469" t="s">
        <v>0</v>
      </c>
      <c r="C4" s="471" t="s">
        <v>84</v>
      </c>
      <c r="D4" s="472"/>
      <c r="E4" s="472"/>
      <c r="F4" s="472"/>
      <c r="G4" s="472"/>
      <c r="H4" s="472"/>
      <c r="I4" s="473"/>
      <c r="J4" s="489" t="s">
        <v>5</v>
      </c>
      <c r="K4" s="483">
        <f>'Sekcja B3 i B4'!T14</f>
        <v>2012</v>
      </c>
      <c r="L4" s="484"/>
      <c r="M4" s="484"/>
      <c r="N4" s="484"/>
      <c r="O4" s="484"/>
      <c r="P4" s="485"/>
      <c r="Q4" s="483">
        <f>IF('Sekcja B3 i B4'!T14&lt;2013,'Sekcja B3 i B4'!T14+1,"")</f>
        <v>2013</v>
      </c>
      <c r="R4" s="484"/>
      <c r="S4" s="484"/>
      <c r="T4" s="484"/>
      <c r="U4" s="484"/>
      <c r="V4" s="485"/>
      <c r="W4" s="480">
        <f>IF('Sekcja B3 i B4'!T14&lt;2013,'Sekcja B3 i B4'!T14+2,"")</f>
        <v>2014</v>
      </c>
      <c r="X4" s="480"/>
      <c r="Y4" s="480"/>
      <c r="Z4" s="480"/>
      <c r="AA4" s="480"/>
      <c r="AB4" s="480"/>
      <c r="AC4" s="110"/>
      <c r="AD4" s="1"/>
    </row>
    <row r="5" spans="1:30" ht="40.5" customHeight="1">
      <c r="A5" s="126"/>
      <c r="B5" s="470"/>
      <c r="C5" s="474"/>
      <c r="D5" s="475"/>
      <c r="E5" s="475"/>
      <c r="F5" s="475"/>
      <c r="G5" s="475"/>
      <c r="H5" s="475"/>
      <c r="I5" s="476"/>
      <c r="J5" s="490"/>
      <c r="K5" s="453" t="s">
        <v>10</v>
      </c>
      <c r="L5" s="455"/>
      <c r="M5" s="453" t="s">
        <v>228</v>
      </c>
      <c r="N5" s="455"/>
      <c r="O5" s="481" t="s">
        <v>243</v>
      </c>
      <c r="P5" s="482"/>
      <c r="Q5" s="453" t="s">
        <v>10</v>
      </c>
      <c r="R5" s="455"/>
      <c r="S5" s="453" t="s">
        <v>228</v>
      </c>
      <c r="T5" s="455"/>
      <c r="U5" s="481" t="s">
        <v>243</v>
      </c>
      <c r="V5" s="482"/>
      <c r="W5" s="453" t="s">
        <v>10</v>
      </c>
      <c r="X5" s="455"/>
      <c r="Y5" s="487" t="s">
        <v>228</v>
      </c>
      <c r="Z5" s="487"/>
      <c r="AA5" s="480" t="s">
        <v>243</v>
      </c>
      <c r="AB5" s="480"/>
      <c r="AC5" s="110"/>
      <c r="AD5" s="1"/>
    </row>
    <row r="6" spans="1:30" ht="24.75" customHeight="1">
      <c r="A6" s="110"/>
      <c r="B6" s="14">
        <v>1</v>
      </c>
      <c r="C6" s="458"/>
      <c r="D6" s="459"/>
      <c r="E6" s="459"/>
      <c r="F6" s="459"/>
      <c r="G6" s="459"/>
      <c r="H6" s="459"/>
      <c r="I6" s="460"/>
      <c r="J6" s="15"/>
      <c r="K6" s="463"/>
      <c r="L6" s="464"/>
      <c r="M6" s="451"/>
      <c r="N6" s="452"/>
      <c r="O6" s="449">
        <f>ROUND(K6*M6,2)</f>
        <v>0</v>
      </c>
      <c r="P6" s="450"/>
      <c r="Q6" s="463"/>
      <c r="R6" s="464"/>
      <c r="S6" s="451"/>
      <c r="T6" s="452"/>
      <c r="U6" s="449">
        <f>ROUND(Q6*S6,2)</f>
        <v>0</v>
      </c>
      <c r="V6" s="450"/>
      <c r="W6" s="463"/>
      <c r="X6" s="464"/>
      <c r="Y6" s="479"/>
      <c r="Z6" s="479"/>
      <c r="AA6" s="449">
        <f>ROUND(W6*Y6,2)</f>
        <v>0</v>
      </c>
      <c r="AB6" s="450"/>
      <c r="AC6" s="110"/>
      <c r="AD6" s="1"/>
    </row>
    <row r="7" spans="1:30" ht="24.75" customHeight="1">
      <c r="A7" s="110"/>
      <c r="B7" s="14">
        <v>2</v>
      </c>
      <c r="C7" s="458"/>
      <c r="D7" s="459"/>
      <c r="E7" s="459"/>
      <c r="F7" s="459"/>
      <c r="G7" s="459"/>
      <c r="H7" s="459"/>
      <c r="I7" s="460"/>
      <c r="J7" s="15"/>
      <c r="K7" s="463"/>
      <c r="L7" s="464"/>
      <c r="M7" s="451"/>
      <c r="N7" s="452"/>
      <c r="O7" s="449">
        <f>ROUND(K7*M7,2)</f>
        <v>0</v>
      </c>
      <c r="P7" s="450"/>
      <c r="Q7" s="463"/>
      <c r="R7" s="464"/>
      <c r="S7" s="451"/>
      <c r="T7" s="452"/>
      <c r="U7" s="449">
        <f>ROUND(Q7*S7,2)</f>
        <v>0</v>
      </c>
      <c r="V7" s="450"/>
      <c r="W7" s="463"/>
      <c r="X7" s="464"/>
      <c r="Y7" s="479"/>
      <c r="Z7" s="479"/>
      <c r="AA7" s="449">
        <f>ROUND(W7*Y7,2)</f>
        <v>0</v>
      </c>
      <c r="AB7" s="450"/>
      <c r="AC7" s="110"/>
      <c r="AD7" s="1"/>
    </row>
    <row r="8" spans="1:30" ht="24.75" customHeight="1">
      <c r="A8" s="110"/>
      <c r="B8" s="14">
        <v>3</v>
      </c>
      <c r="C8" s="458"/>
      <c r="D8" s="459"/>
      <c r="E8" s="459"/>
      <c r="F8" s="459"/>
      <c r="G8" s="459"/>
      <c r="H8" s="459"/>
      <c r="I8" s="460"/>
      <c r="J8" s="15"/>
      <c r="K8" s="463"/>
      <c r="L8" s="464"/>
      <c r="M8" s="451"/>
      <c r="N8" s="452"/>
      <c r="O8" s="449">
        <f>ROUND(K8*M8,2)</f>
        <v>0</v>
      </c>
      <c r="P8" s="450"/>
      <c r="Q8" s="463"/>
      <c r="R8" s="464"/>
      <c r="S8" s="451"/>
      <c r="T8" s="452"/>
      <c r="U8" s="449">
        <f>ROUND(Q8*S8,2)</f>
        <v>0</v>
      </c>
      <c r="V8" s="450"/>
      <c r="W8" s="463"/>
      <c r="X8" s="464"/>
      <c r="Y8" s="479"/>
      <c r="Z8" s="479"/>
      <c r="AA8" s="449">
        <f>ROUND(W8*Y8,2)</f>
        <v>0</v>
      </c>
      <c r="AB8" s="450"/>
      <c r="AC8" s="110"/>
      <c r="AD8" s="1"/>
    </row>
    <row r="9" spans="1:30" ht="24.75" customHeight="1">
      <c r="A9" s="110"/>
      <c r="B9" s="14">
        <v>4</v>
      </c>
      <c r="C9" s="458"/>
      <c r="D9" s="459"/>
      <c r="E9" s="459"/>
      <c r="F9" s="459"/>
      <c r="G9" s="459"/>
      <c r="H9" s="459"/>
      <c r="I9" s="460"/>
      <c r="J9" s="15"/>
      <c r="K9" s="463"/>
      <c r="L9" s="464"/>
      <c r="M9" s="451"/>
      <c r="N9" s="452"/>
      <c r="O9" s="449">
        <f>ROUND(K9*M9,2)</f>
        <v>0</v>
      </c>
      <c r="P9" s="450"/>
      <c r="Q9" s="463"/>
      <c r="R9" s="464"/>
      <c r="S9" s="451"/>
      <c r="T9" s="452"/>
      <c r="U9" s="449">
        <f>ROUND(Q9*S9,2)</f>
        <v>0</v>
      </c>
      <c r="V9" s="450"/>
      <c r="W9" s="463"/>
      <c r="X9" s="464"/>
      <c r="Y9" s="479"/>
      <c r="Z9" s="479"/>
      <c r="AA9" s="449">
        <f>ROUND(W9*Y9,2)</f>
        <v>0</v>
      </c>
      <c r="AB9" s="450"/>
      <c r="AC9" s="110"/>
      <c r="AD9" s="1"/>
    </row>
    <row r="10" spans="1:30" ht="24.75" customHeight="1">
      <c r="A10" s="110"/>
      <c r="B10" s="14">
        <v>5</v>
      </c>
      <c r="C10" s="458"/>
      <c r="D10" s="459"/>
      <c r="E10" s="459"/>
      <c r="F10" s="459"/>
      <c r="G10" s="459"/>
      <c r="H10" s="459"/>
      <c r="I10" s="460"/>
      <c r="J10" s="15"/>
      <c r="K10" s="463"/>
      <c r="L10" s="464"/>
      <c r="M10" s="451"/>
      <c r="N10" s="452"/>
      <c r="O10" s="449">
        <f>ROUND(K10*M10,2)</f>
        <v>0</v>
      </c>
      <c r="P10" s="450"/>
      <c r="Q10" s="463"/>
      <c r="R10" s="464"/>
      <c r="S10" s="451"/>
      <c r="T10" s="452"/>
      <c r="U10" s="449">
        <f>ROUND(Q10*S10,2)</f>
        <v>0</v>
      </c>
      <c r="V10" s="450"/>
      <c r="W10" s="463"/>
      <c r="X10" s="464"/>
      <c r="Y10" s="479"/>
      <c r="Z10" s="479"/>
      <c r="AA10" s="449">
        <f>ROUND(W10*Y10,2)</f>
        <v>0</v>
      </c>
      <c r="AB10" s="450"/>
      <c r="AC10" s="110"/>
      <c r="AD10" s="1"/>
    </row>
    <row r="11" spans="1:30" ht="20.25" customHeight="1">
      <c r="A11" s="110"/>
      <c r="B11" s="453" t="s">
        <v>8</v>
      </c>
      <c r="C11" s="454"/>
      <c r="D11" s="454"/>
      <c r="E11" s="454"/>
      <c r="F11" s="454"/>
      <c r="G11" s="454"/>
      <c r="H11" s="454"/>
      <c r="I11" s="455"/>
      <c r="J11" s="12" t="s">
        <v>9</v>
      </c>
      <c r="K11" s="456" t="s">
        <v>9</v>
      </c>
      <c r="L11" s="457"/>
      <c r="M11" s="461" t="s">
        <v>9</v>
      </c>
      <c r="N11" s="462"/>
      <c r="O11" s="449">
        <f>SUM(O6:P10)</f>
        <v>0</v>
      </c>
      <c r="P11" s="450"/>
      <c r="Q11" s="456" t="s">
        <v>9</v>
      </c>
      <c r="R11" s="457"/>
      <c r="S11" s="461" t="s">
        <v>9</v>
      </c>
      <c r="T11" s="462"/>
      <c r="U11" s="449">
        <f>SUM(U6:V10)</f>
        <v>0</v>
      </c>
      <c r="V11" s="450"/>
      <c r="W11" s="456" t="s">
        <v>9</v>
      </c>
      <c r="X11" s="457"/>
      <c r="Y11" s="468" t="s">
        <v>9</v>
      </c>
      <c r="Z11" s="468"/>
      <c r="AA11" s="449">
        <f>SUM(AA6:AB10)</f>
        <v>0</v>
      </c>
      <c r="AB11" s="450"/>
      <c r="AC11" s="110"/>
      <c r="AD11" s="1"/>
    </row>
    <row r="12" spans="1:30" ht="12.75">
      <c r="A12" s="110"/>
      <c r="B12" s="491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110"/>
      <c r="AD12" s="1"/>
    </row>
    <row r="13" spans="1:30" ht="12.75">
      <c r="A13" s="110"/>
      <c r="B13" s="113"/>
      <c r="C13" s="424"/>
      <c r="D13" s="424"/>
      <c r="E13" s="424"/>
      <c r="F13" s="424"/>
      <c r="G13" s="424"/>
      <c r="H13" s="424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77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69" t="s">
        <v>0</v>
      </c>
      <c r="C17" s="471" t="s">
        <v>84</v>
      </c>
      <c r="D17" s="472"/>
      <c r="E17" s="472"/>
      <c r="F17" s="472"/>
      <c r="G17" s="472"/>
      <c r="H17" s="472"/>
      <c r="I17" s="473"/>
      <c r="J17" s="489" t="s">
        <v>5</v>
      </c>
      <c r="K17" s="483">
        <f>IF('Sekcja B3 i B4'!T14&lt;2013,'Sekcja B3 i B4'!T14+3,"")</f>
        <v>2015</v>
      </c>
      <c r="L17" s="484"/>
      <c r="M17" s="484"/>
      <c r="N17" s="484"/>
      <c r="O17" s="484"/>
      <c r="P17" s="485"/>
      <c r="Q17" s="483">
        <f>IF('Sekcja B3 i B4'!T14&lt;2013,'Sekcja B3 i B4'!T14+4,"")</f>
        <v>2016</v>
      </c>
      <c r="R17" s="484"/>
      <c r="S17" s="484"/>
      <c r="T17" s="484"/>
      <c r="U17" s="484"/>
      <c r="V17" s="485"/>
      <c r="W17" s="480">
        <f>IF('Sekcja B3 i B4'!T14&lt;2013,'Sekcja B3 i B4'!T14+5,"")</f>
        <v>2017</v>
      </c>
      <c r="X17" s="480"/>
      <c r="Y17" s="480"/>
      <c r="Z17" s="480"/>
      <c r="AA17" s="480"/>
      <c r="AB17" s="480"/>
      <c r="AC17" s="109"/>
      <c r="AD17" s="1"/>
    </row>
    <row r="18" spans="1:30" ht="41.25" customHeight="1">
      <c r="A18" s="126"/>
      <c r="B18" s="470"/>
      <c r="C18" s="474"/>
      <c r="D18" s="475"/>
      <c r="E18" s="475"/>
      <c r="F18" s="475"/>
      <c r="G18" s="475"/>
      <c r="H18" s="475"/>
      <c r="I18" s="476"/>
      <c r="J18" s="490"/>
      <c r="K18" s="453" t="s">
        <v>10</v>
      </c>
      <c r="L18" s="455"/>
      <c r="M18" s="453" t="s">
        <v>228</v>
      </c>
      <c r="N18" s="455"/>
      <c r="O18" s="481" t="s">
        <v>243</v>
      </c>
      <c r="P18" s="482"/>
      <c r="Q18" s="453" t="s">
        <v>10</v>
      </c>
      <c r="R18" s="455"/>
      <c r="S18" s="453" t="s">
        <v>228</v>
      </c>
      <c r="T18" s="455"/>
      <c r="U18" s="481" t="s">
        <v>244</v>
      </c>
      <c r="V18" s="482"/>
      <c r="W18" s="453" t="s">
        <v>10</v>
      </c>
      <c r="X18" s="455"/>
      <c r="Y18" s="487" t="s">
        <v>228</v>
      </c>
      <c r="Z18" s="487"/>
      <c r="AA18" s="486" t="s">
        <v>244</v>
      </c>
      <c r="AB18" s="486"/>
      <c r="AC18" s="109"/>
      <c r="AD18" s="1"/>
    </row>
    <row r="19" spans="1:30" ht="24.75" customHeight="1">
      <c r="A19" s="109"/>
      <c r="B19" s="14">
        <v>1</v>
      </c>
      <c r="C19" s="458"/>
      <c r="D19" s="459"/>
      <c r="E19" s="459"/>
      <c r="F19" s="459"/>
      <c r="G19" s="459"/>
      <c r="H19" s="459"/>
      <c r="I19" s="460"/>
      <c r="J19" s="15"/>
      <c r="K19" s="463"/>
      <c r="L19" s="464"/>
      <c r="M19" s="451"/>
      <c r="N19" s="452"/>
      <c r="O19" s="449">
        <f>ROUND(K19*M19,2)</f>
        <v>0</v>
      </c>
      <c r="P19" s="450"/>
      <c r="Q19" s="463"/>
      <c r="R19" s="464"/>
      <c r="S19" s="451"/>
      <c r="T19" s="452"/>
      <c r="U19" s="449">
        <f>ROUND(Q19*S19,2)</f>
        <v>0</v>
      </c>
      <c r="V19" s="450"/>
      <c r="W19" s="463"/>
      <c r="X19" s="464"/>
      <c r="Y19" s="479"/>
      <c r="Z19" s="479"/>
      <c r="AA19" s="449">
        <f>ROUND(W19*Y19,2)</f>
        <v>0</v>
      </c>
      <c r="AB19" s="450"/>
      <c r="AC19" s="109"/>
      <c r="AD19" s="1"/>
    </row>
    <row r="20" spans="1:30" ht="24" customHeight="1">
      <c r="A20" s="109"/>
      <c r="B20" s="14">
        <v>2</v>
      </c>
      <c r="C20" s="458"/>
      <c r="D20" s="459"/>
      <c r="E20" s="459"/>
      <c r="F20" s="459"/>
      <c r="G20" s="459"/>
      <c r="H20" s="459"/>
      <c r="I20" s="460"/>
      <c r="J20" s="15"/>
      <c r="K20" s="463"/>
      <c r="L20" s="464"/>
      <c r="M20" s="451"/>
      <c r="N20" s="452"/>
      <c r="O20" s="449">
        <f>ROUND(K20*M20,2)</f>
        <v>0</v>
      </c>
      <c r="P20" s="450"/>
      <c r="Q20" s="463"/>
      <c r="R20" s="464"/>
      <c r="S20" s="451"/>
      <c r="T20" s="452"/>
      <c r="U20" s="449">
        <f>ROUND(Q20*S20,2)</f>
        <v>0</v>
      </c>
      <c r="V20" s="450"/>
      <c r="W20" s="463"/>
      <c r="X20" s="464"/>
      <c r="Y20" s="479"/>
      <c r="Z20" s="479"/>
      <c r="AA20" s="449">
        <f>ROUND(W20*Y20,2)</f>
        <v>0</v>
      </c>
      <c r="AB20" s="450"/>
      <c r="AC20" s="109"/>
      <c r="AD20" s="1"/>
    </row>
    <row r="21" spans="1:30" ht="24" customHeight="1">
      <c r="A21" s="109"/>
      <c r="B21" s="14">
        <v>3</v>
      </c>
      <c r="C21" s="458"/>
      <c r="D21" s="459"/>
      <c r="E21" s="459"/>
      <c r="F21" s="459"/>
      <c r="G21" s="459"/>
      <c r="H21" s="459"/>
      <c r="I21" s="460"/>
      <c r="J21" s="15"/>
      <c r="K21" s="463"/>
      <c r="L21" s="464"/>
      <c r="M21" s="451"/>
      <c r="N21" s="452"/>
      <c r="O21" s="449">
        <f>ROUND(K21*M21,2)</f>
        <v>0</v>
      </c>
      <c r="P21" s="450"/>
      <c r="Q21" s="463"/>
      <c r="R21" s="464"/>
      <c r="S21" s="451"/>
      <c r="T21" s="452"/>
      <c r="U21" s="449">
        <f>ROUND(Q21*S21,2)</f>
        <v>0</v>
      </c>
      <c r="V21" s="450"/>
      <c r="W21" s="463"/>
      <c r="X21" s="464"/>
      <c r="Y21" s="479"/>
      <c r="Z21" s="479"/>
      <c r="AA21" s="449">
        <f>ROUND(W21*Y21,2)</f>
        <v>0</v>
      </c>
      <c r="AB21" s="450"/>
      <c r="AC21" s="109"/>
      <c r="AD21" s="1"/>
    </row>
    <row r="22" spans="1:30" ht="24" customHeight="1">
      <c r="A22" s="109"/>
      <c r="B22" s="14">
        <v>4</v>
      </c>
      <c r="C22" s="458"/>
      <c r="D22" s="459"/>
      <c r="E22" s="459"/>
      <c r="F22" s="459"/>
      <c r="G22" s="459"/>
      <c r="H22" s="459"/>
      <c r="I22" s="460"/>
      <c r="J22" s="15"/>
      <c r="K22" s="463"/>
      <c r="L22" s="464"/>
      <c r="M22" s="451"/>
      <c r="N22" s="452"/>
      <c r="O22" s="449">
        <f>ROUND(K22*M22,2)</f>
        <v>0</v>
      </c>
      <c r="P22" s="450"/>
      <c r="Q22" s="463"/>
      <c r="R22" s="464"/>
      <c r="S22" s="451"/>
      <c r="T22" s="452"/>
      <c r="U22" s="449">
        <f>ROUND(Q22*S22,2)</f>
        <v>0</v>
      </c>
      <c r="V22" s="450"/>
      <c r="W22" s="463"/>
      <c r="X22" s="464"/>
      <c r="Y22" s="479"/>
      <c r="Z22" s="479"/>
      <c r="AA22" s="449">
        <f>ROUND(W22*Y22,2)</f>
        <v>0</v>
      </c>
      <c r="AB22" s="450"/>
      <c r="AC22" s="109"/>
      <c r="AD22" s="1"/>
    </row>
    <row r="23" spans="1:30" ht="24" customHeight="1">
      <c r="A23" s="109"/>
      <c r="B23" s="14">
        <v>5</v>
      </c>
      <c r="C23" s="458"/>
      <c r="D23" s="459"/>
      <c r="E23" s="459"/>
      <c r="F23" s="459"/>
      <c r="G23" s="459"/>
      <c r="H23" s="459"/>
      <c r="I23" s="460"/>
      <c r="J23" s="15"/>
      <c r="K23" s="463"/>
      <c r="L23" s="464"/>
      <c r="M23" s="451"/>
      <c r="N23" s="452"/>
      <c r="O23" s="449">
        <f>ROUND(K23*M23,2)</f>
        <v>0</v>
      </c>
      <c r="P23" s="450"/>
      <c r="Q23" s="463"/>
      <c r="R23" s="464"/>
      <c r="S23" s="451"/>
      <c r="T23" s="452"/>
      <c r="U23" s="449">
        <f>ROUND(Q23*S23,2)</f>
        <v>0</v>
      </c>
      <c r="V23" s="450"/>
      <c r="W23" s="463"/>
      <c r="X23" s="464"/>
      <c r="Y23" s="479"/>
      <c r="Z23" s="479"/>
      <c r="AA23" s="449">
        <f>ROUND(W23*Y23,2)</f>
        <v>0</v>
      </c>
      <c r="AB23" s="450"/>
      <c r="AC23" s="109"/>
      <c r="AD23" s="1"/>
    </row>
    <row r="24" spans="1:30" ht="20.25" customHeight="1">
      <c r="A24" s="109"/>
      <c r="B24" s="453" t="s">
        <v>8</v>
      </c>
      <c r="C24" s="454"/>
      <c r="D24" s="454"/>
      <c r="E24" s="454"/>
      <c r="F24" s="454"/>
      <c r="G24" s="454"/>
      <c r="H24" s="454"/>
      <c r="I24" s="455"/>
      <c r="J24" s="12" t="s">
        <v>9</v>
      </c>
      <c r="K24" s="456" t="s">
        <v>9</v>
      </c>
      <c r="L24" s="457"/>
      <c r="M24" s="461" t="s">
        <v>9</v>
      </c>
      <c r="N24" s="462"/>
      <c r="O24" s="449">
        <f>SUM(O19:P23)</f>
        <v>0</v>
      </c>
      <c r="P24" s="450"/>
      <c r="Q24" s="456" t="s">
        <v>9</v>
      </c>
      <c r="R24" s="457"/>
      <c r="S24" s="461" t="s">
        <v>9</v>
      </c>
      <c r="T24" s="462"/>
      <c r="U24" s="449">
        <f>SUM(U19:V23)</f>
        <v>0</v>
      </c>
      <c r="V24" s="450"/>
      <c r="W24" s="456" t="s">
        <v>9</v>
      </c>
      <c r="X24" s="457"/>
      <c r="Y24" s="468" t="s">
        <v>9</v>
      </c>
      <c r="Z24" s="468"/>
      <c r="AA24" s="449">
        <f>SUM(AA19:AB23)</f>
        <v>0</v>
      </c>
      <c r="AB24" s="450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65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7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22:R22"/>
    <mergeCell ref="S22:T22"/>
    <mergeCell ref="C22:I22"/>
    <mergeCell ref="K22:L22"/>
    <mergeCell ref="M22:N22"/>
    <mergeCell ref="O22:P22"/>
    <mergeCell ref="C23:I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Y23:Z23"/>
    <mergeCell ref="AA23:AB23"/>
    <mergeCell ref="Y22:Z22"/>
    <mergeCell ref="AA22:AB22"/>
    <mergeCell ref="K21:L21"/>
    <mergeCell ref="M21:N21"/>
    <mergeCell ref="O21:P21"/>
    <mergeCell ref="C20:I20"/>
    <mergeCell ref="K20:L20"/>
    <mergeCell ref="M20:N20"/>
    <mergeCell ref="O20:P20"/>
    <mergeCell ref="W20:X20"/>
    <mergeCell ref="Y20:Z20"/>
    <mergeCell ref="AA20:AB20"/>
    <mergeCell ref="Y21:Z21"/>
    <mergeCell ref="AA21:AB21"/>
    <mergeCell ref="U21:V21"/>
    <mergeCell ref="W21:X21"/>
    <mergeCell ref="S9:T9"/>
    <mergeCell ref="Q20:R20"/>
    <mergeCell ref="S20:T20"/>
    <mergeCell ref="Q21:R21"/>
    <mergeCell ref="S21:T21"/>
    <mergeCell ref="U20:V20"/>
    <mergeCell ref="U19:V19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C7:I7"/>
    <mergeCell ref="K7:L7"/>
    <mergeCell ref="M7:N7"/>
    <mergeCell ref="O7:P7"/>
    <mergeCell ref="U7:V7"/>
    <mergeCell ref="W7:X7"/>
    <mergeCell ref="Q7:R7"/>
    <mergeCell ref="S7:T7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</mergeCells>
  <dataValidations count="1">
    <dataValidation allowBlank="1" showInputMessage="1" showErrorMessage="1" sqref="J6:J10 J19:J23"/>
  </dataValidations>
  <printOptions/>
  <pageMargins left="0.38" right="0.37" top="1" bottom="1" header="0.5" footer="0.5"/>
  <pageSetup horizontalDpi="600" verticalDpi="600" orientation="portrait" paperSize="9" scale="88" r:id="rId2"/>
  <headerFooter alignWithMargins="0">
    <oddFooter>&amp;LPROW_413_312/11/01/EPO&amp;RStrona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AB6" sqref="AB6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2" t="s">
        <v>183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4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495" t="s">
        <v>85</v>
      </c>
      <c r="C4" s="503" t="s">
        <v>116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5"/>
      <c r="R4" s="497" t="s">
        <v>119</v>
      </c>
      <c r="S4" s="498"/>
      <c r="T4" s="498"/>
      <c r="U4" s="499"/>
      <c r="V4" s="58"/>
      <c r="W4" s="291" t="s">
        <v>114</v>
      </c>
      <c r="X4" s="535"/>
      <c r="Y4" s="535"/>
      <c r="Z4" s="535"/>
      <c r="AA4" s="535"/>
      <c r="AB4" s="536"/>
      <c r="AC4" s="90"/>
      <c r="AD4" s="91"/>
      <c r="AE4" s="109"/>
    </row>
    <row r="5" spans="1:39" ht="24.75" customHeight="1">
      <c r="A5" s="126"/>
      <c r="B5" s="496"/>
      <c r="C5" s="506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8"/>
      <c r="R5" s="500"/>
      <c r="S5" s="501"/>
      <c r="T5" s="501"/>
      <c r="U5" s="502"/>
      <c r="V5" s="58"/>
      <c r="W5" s="58">
        <f>'Sekcja C4'!K4</f>
        <v>2012</v>
      </c>
      <c r="X5" s="58">
        <f>'Sekcja C4'!Q4</f>
        <v>2013</v>
      </c>
      <c r="Y5" s="58">
        <f>'Sekcja C4'!W4</f>
        <v>2014</v>
      </c>
      <c r="Z5" s="58">
        <f>'Sekcja C4'!K17</f>
        <v>2015</v>
      </c>
      <c r="AA5" s="58">
        <f>'Sekcja C4'!Q17</f>
        <v>2016</v>
      </c>
      <c r="AB5" s="58">
        <f>'Sekcja C4'!W17</f>
        <v>2017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515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7"/>
      <c r="R6" s="509">
        <f>SUM(W6:AB6)</f>
        <v>0</v>
      </c>
      <c r="S6" s="510"/>
      <c r="T6" s="510"/>
      <c r="U6" s="51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515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7"/>
      <c r="R7" s="509">
        <f>SUM(W7:AB7)</f>
        <v>0</v>
      </c>
      <c r="S7" s="510"/>
      <c r="T7" s="510"/>
      <c r="U7" s="51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515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7"/>
      <c r="R8" s="509">
        <f>SUM(W8:AB8)</f>
        <v>0</v>
      </c>
      <c r="S8" s="510"/>
      <c r="T8" s="510"/>
      <c r="U8" s="51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515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7"/>
      <c r="R9" s="509">
        <f>SUM(W9:AB9)</f>
        <v>0</v>
      </c>
      <c r="S9" s="510"/>
      <c r="T9" s="510"/>
      <c r="U9" s="51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515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7"/>
      <c r="R10" s="509">
        <f>SUM(W10:AB10)</f>
        <v>0</v>
      </c>
      <c r="S10" s="510"/>
      <c r="T10" s="510"/>
      <c r="U10" s="51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22" t="s">
        <v>8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4"/>
      <c r="R11" s="512">
        <f>SUM(R6:U10)</f>
        <v>0</v>
      </c>
      <c r="S11" s="513"/>
      <c r="T11" s="513"/>
      <c r="U11" s="514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495" t="s">
        <v>85</v>
      </c>
      <c r="C12" s="525" t="s">
        <v>117</v>
      </c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496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1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515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7"/>
      <c r="R14" s="509">
        <f>SUM(W14:AB14)</f>
        <v>0</v>
      </c>
      <c r="S14" s="510"/>
      <c r="T14" s="510"/>
      <c r="U14" s="51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515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7"/>
      <c r="R15" s="509">
        <f>SUM(W15:AB15)</f>
        <v>0</v>
      </c>
      <c r="S15" s="510"/>
      <c r="T15" s="510"/>
      <c r="U15" s="51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515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7"/>
      <c r="R16" s="509">
        <f>SUM(W16:AB16)</f>
        <v>0</v>
      </c>
      <c r="S16" s="510"/>
      <c r="T16" s="510"/>
      <c r="U16" s="51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2" t="s">
        <v>8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4"/>
      <c r="R17" s="512">
        <f>SUM(R14:U16)</f>
        <v>0</v>
      </c>
      <c r="S17" s="513"/>
      <c r="T17" s="513"/>
      <c r="U17" s="514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495" t="s">
        <v>85</v>
      </c>
      <c r="C18" s="525" t="s">
        <v>118</v>
      </c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7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496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15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7"/>
      <c r="R20" s="509">
        <f>SUM(W20,X20,Y20,Z20,AB20)</f>
        <v>0</v>
      </c>
      <c r="S20" s="510"/>
      <c r="T20" s="510"/>
      <c r="U20" s="51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15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7"/>
      <c r="R21" s="509">
        <f>SUM(W21,X21,Y21,Z21,AB21)</f>
        <v>0</v>
      </c>
      <c r="S21" s="510"/>
      <c r="T21" s="510"/>
      <c r="U21" s="51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15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7"/>
      <c r="R22" s="509">
        <f>SUM(W22,X22,Y22,Z22,AB22)</f>
        <v>0</v>
      </c>
      <c r="S22" s="510"/>
      <c r="T22" s="510"/>
      <c r="U22" s="51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2" t="s">
        <v>8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4"/>
      <c r="R23" s="512">
        <f>SUM(R20:U22)</f>
        <v>0</v>
      </c>
      <c r="S23" s="513"/>
      <c r="T23" s="513"/>
      <c r="U23" s="514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2">
        <f>SUM(R23,R17,R11)</f>
        <v>0</v>
      </c>
      <c r="S24" s="513"/>
      <c r="T24" s="513"/>
      <c r="U24" s="514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18" t="s">
        <v>251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224"/>
      <c r="AE27" s="109"/>
    </row>
    <row r="28" spans="1:31" ht="12.75">
      <c r="A28" s="109"/>
      <c r="B28" s="493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E28" s="109"/>
    </row>
    <row r="29" spans="1:31" ht="12.75">
      <c r="A29" s="109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rintOptions/>
  <pageMargins left="0.4" right="0.57" top="1" bottom="1" header="0.5" footer="0.5"/>
  <pageSetup horizontalDpi="600" verticalDpi="600" orientation="portrait" paperSize="9" scale="72" r:id="rId2"/>
  <headerFooter alignWithMargins="0">
    <oddFooter>&amp;LPROW_413_312/11/01/EPO&amp;RStrona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">
      <selection activeCell="H18" sqref="H18:I18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283" t="s">
        <v>148</v>
      </c>
      <c r="C2" s="564"/>
      <c r="D2" s="564"/>
      <c r="E2" s="564"/>
      <c r="F2" s="564"/>
      <c r="G2" s="564"/>
      <c r="H2" s="564"/>
      <c r="I2" s="565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69" t="s">
        <v>184</v>
      </c>
      <c r="C3" s="570"/>
      <c r="D3" s="570"/>
      <c r="E3" s="570"/>
      <c r="F3" s="570"/>
      <c r="G3" s="570"/>
      <c r="H3" s="570"/>
      <c r="I3" s="571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66"/>
      <c r="C4" s="567"/>
      <c r="D4" s="567"/>
      <c r="E4" s="567"/>
      <c r="F4" s="567"/>
      <c r="G4" s="567"/>
      <c r="H4" s="567"/>
      <c r="I4" s="568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532" t="s">
        <v>164</v>
      </c>
      <c r="C5" s="555"/>
      <c r="D5" s="555"/>
      <c r="E5" s="555"/>
      <c r="F5" s="555"/>
      <c r="G5" s="555"/>
      <c r="H5" s="555"/>
      <c r="I5" s="556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7" t="s">
        <v>85</v>
      </c>
      <c r="C6" s="495" t="s">
        <v>86</v>
      </c>
      <c r="D6" s="495" t="s">
        <v>87</v>
      </c>
      <c r="E6" s="559" t="s">
        <v>147</v>
      </c>
      <c r="F6" s="551" t="s">
        <v>114</v>
      </c>
      <c r="G6" s="552"/>
      <c r="H6" s="547" t="s">
        <v>185</v>
      </c>
      <c r="I6" s="548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58"/>
      <c r="C7" s="496"/>
      <c r="D7" s="496"/>
      <c r="E7" s="560"/>
      <c r="F7" s="553"/>
      <c r="G7" s="554"/>
      <c r="H7" s="549"/>
      <c r="I7" s="550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3"/>
      <c r="G8" s="544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3"/>
      <c r="G9" s="544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3"/>
      <c r="G10" s="544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22" t="s">
        <v>11</v>
      </c>
      <c r="C11" s="539"/>
      <c r="D11" s="539"/>
      <c r="E11" s="539"/>
      <c r="F11" s="539"/>
      <c r="G11" s="540"/>
      <c r="H11" s="537">
        <f>SUM(H8:I10)</f>
        <v>0</v>
      </c>
      <c r="I11" s="538"/>
      <c r="N11" s="109"/>
    </row>
    <row r="12" spans="1:14" ht="17.25" customHeight="1">
      <c r="A12" s="109"/>
      <c r="B12" s="532" t="s">
        <v>150</v>
      </c>
      <c r="C12" s="541"/>
      <c r="D12" s="541"/>
      <c r="E12" s="541"/>
      <c r="F12" s="541"/>
      <c r="G12" s="541"/>
      <c r="H12" s="541"/>
      <c r="I12" s="542"/>
      <c r="N12" s="109"/>
    </row>
    <row r="13" spans="1:14" ht="188.25" customHeight="1">
      <c r="A13" s="109"/>
      <c r="B13" s="236"/>
      <c r="C13" s="237"/>
      <c r="D13" s="237"/>
      <c r="E13" s="237"/>
      <c r="F13" s="237"/>
      <c r="G13" s="237"/>
      <c r="H13" s="237"/>
      <c r="I13" s="238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532" t="s">
        <v>257</v>
      </c>
      <c r="C15" s="555"/>
      <c r="D15" s="555"/>
      <c r="E15" s="555"/>
      <c r="F15" s="555"/>
      <c r="G15" s="555"/>
      <c r="H15" s="555"/>
      <c r="I15" s="556"/>
      <c r="N15" s="109"/>
    </row>
    <row r="16" spans="1:14" ht="26.25" customHeight="1">
      <c r="A16" s="109"/>
      <c r="B16" s="557" t="s">
        <v>258</v>
      </c>
      <c r="C16" s="503" t="s">
        <v>259</v>
      </c>
      <c r="D16" s="561"/>
      <c r="E16" s="559" t="s">
        <v>265</v>
      </c>
      <c r="F16" s="551" t="s">
        <v>114</v>
      </c>
      <c r="G16" s="552"/>
      <c r="H16" s="547" t="s">
        <v>260</v>
      </c>
      <c r="I16" s="548"/>
      <c r="N16" s="109"/>
    </row>
    <row r="17" spans="1:14" ht="36.75" customHeight="1">
      <c r="A17" s="109"/>
      <c r="B17" s="558"/>
      <c r="C17" s="562"/>
      <c r="D17" s="563"/>
      <c r="E17" s="560"/>
      <c r="F17" s="553"/>
      <c r="G17" s="554"/>
      <c r="H17" s="549"/>
      <c r="I17" s="550"/>
      <c r="N17" s="109"/>
    </row>
    <row r="18" spans="1:14" ht="18" customHeight="1">
      <c r="A18" s="109"/>
      <c r="B18" s="167"/>
      <c r="C18" s="572"/>
      <c r="D18" s="376"/>
      <c r="E18" s="172"/>
      <c r="F18" s="543">
        <v>2011</v>
      </c>
      <c r="G18" s="544"/>
      <c r="H18" s="545"/>
      <c r="I18" s="546"/>
      <c r="N18" s="109"/>
    </row>
    <row r="19" spans="1:14" ht="18" customHeight="1">
      <c r="A19" s="109"/>
      <c r="B19" s="167"/>
      <c r="C19" s="572"/>
      <c r="D19" s="573"/>
      <c r="E19" s="172"/>
      <c r="F19" s="543">
        <v>2011</v>
      </c>
      <c r="G19" s="544"/>
      <c r="H19" s="545"/>
      <c r="I19" s="546"/>
      <c r="N19" s="109"/>
    </row>
    <row r="20" spans="1:14" ht="18" customHeight="1">
      <c r="A20" s="109"/>
      <c r="B20" s="167"/>
      <c r="C20" s="572"/>
      <c r="D20" s="573"/>
      <c r="E20" s="172"/>
      <c r="F20" s="543"/>
      <c r="G20" s="544"/>
      <c r="H20" s="545"/>
      <c r="I20" s="546"/>
      <c r="N20" s="109"/>
    </row>
    <row r="21" spans="1:14" ht="19.5" customHeight="1">
      <c r="A21" s="109"/>
      <c r="B21" s="522" t="s">
        <v>11</v>
      </c>
      <c r="C21" s="539"/>
      <c r="D21" s="539"/>
      <c r="E21" s="539"/>
      <c r="F21" s="539"/>
      <c r="G21" s="540"/>
      <c r="H21" s="537">
        <f>SUM(H18:I20)</f>
        <v>0</v>
      </c>
      <c r="I21" s="538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H11:I11"/>
    <mergeCell ref="B11:G11"/>
    <mergeCell ref="B12:I12"/>
    <mergeCell ref="F10:G10"/>
    <mergeCell ref="H10:I10"/>
    <mergeCell ref="F9:G9"/>
    <mergeCell ref="H9:I9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9" r:id="rId3"/>
  <headerFooter alignWithMargins="0">
    <oddFooter>&amp;LPROW_413_312/11/01/EPO&amp;RStrona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</cp:lastModifiedBy>
  <cp:lastPrinted>2012-01-05T08:43:46Z</cp:lastPrinted>
  <dcterms:created xsi:type="dcterms:W3CDTF">2008-01-21T14:02:00Z</dcterms:created>
  <dcterms:modified xsi:type="dcterms:W3CDTF">2012-01-05T10:51:40Z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